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Team repositories\Marketing and Communications\CTI\Templates\SIGNED OFF\Private equity\"/>
    </mc:Choice>
  </mc:AlternateContent>
  <bookViews>
    <workbookView xWindow="0" yWindow="0" windowWidth="16185" windowHeight="6420" tabRatio="492"/>
  </bookViews>
  <sheets>
    <sheet name="PE Final" sheetId="9" r:id="rId1"/>
    <sheet name="PE Pilot" sheetId="8" r:id="rId2"/>
    <sheet name="Segregated Mandate" sheetId="1" state="hidden" r:id="rId3"/>
    <sheet name="Pooled Fund" sheetId="4" state="hidden" r:id="rId4"/>
  </sheets>
  <externalReferences>
    <externalReference r:id="rId5"/>
  </externalReferences>
  <definedNames>
    <definedName name="IsRebateEligible">[1]Aux!$D$27</definedName>
    <definedName name="_xlnm.Print_Area" localSheetId="0">'PE Final'!$A$1:$U$107</definedName>
    <definedName name="_xlnm.Print_Area" localSheetId="1">'PE Pilot'!$A$1:$AK$93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9" l="1"/>
  <c r="M88" i="9"/>
  <c r="I55" i="9" l="1"/>
  <c r="I53" i="9" l="1"/>
  <c r="M53" i="9" l="1"/>
  <c r="M55" i="9" l="1"/>
  <c r="K48" i="9"/>
  <c r="K49" i="9"/>
  <c r="K50" i="9"/>
  <c r="K51" i="9"/>
  <c r="K47" i="9"/>
  <c r="G47" i="9"/>
  <c r="M46" i="9"/>
  <c r="G51" i="9"/>
  <c r="G50" i="9"/>
  <c r="G49" i="9"/>
  <c r="G48" i="9"/>
  <c r="I46" i="9"/>
  <c r="K46" i="9" l="1"/>
  <c r="M43" i="9" s="1"/>
  <c r="M41" i="9" s="1"/>
  <c r="M39" i="9" s="1"/>
  <c r="G46" i="9"/>
  <c r="I43" i="9" s="1"/>
  <c r="I41" i="9" s="1"/>
  <c r="I39" i="9" s="1"/>
  <c r="I72" i="9" s="1"/>
  <c r="I37" i="9"/>
  <c r="I36" i="9"/>
  <c r="I35" i="9"/>
  <c r="I34" i="9"/>
  <c r="M72" i="9" l="1"/>
  <c r="AR18" i="8"/>
  <c r="AS18" i="8"/>
  <c r="W21" i="8"/>
  <c r="W22" i="8"/>
  <c r="W23" i="8"/>
  <c r="W20" i="8"/>
  <c r="AD78" i="8"/>
  <c r="W78" i="8"/>
  <c r="AD73" i="8"/>
  <c r="W73" i="8"/>
  <c r="AD45" i="8"/>
  <c r="AD43" i="8" s="1"/>
  <c r="W45" i="8"/>
  <c r="W43" i="8" s="1"/>
  <c r="AD41" i="8"/>
  <c r="W41" i="8"/>
  <c r="AD32" i="8"/>
  <c r="AD39" i="8" s="1"/>
  <c r="AD29" i="8" s="1"/>
  <c r="AD27" i="8" s="1"/>
  <c r="AD25" i="8" s="1"/>
  <c r="W32" i="8"/>
  <c r="W39" i="8" s="1"/>
  <c r="W29" i="8" s="1"/>
  <c r="W27" i="8" s="1"/>
  <c r="AD59" i="8" l="1"/>
  <c r="W25" i="8"/>
  <c r="W59" i="8" s="1"/>
  <c r="F49" i="4" l="1"/>
  <c r="E43" i="1"/>
  <c r="D46" i="1"/>
  <c r="E18" i="4" l="1"/>
  <c r="E17" i="4"/>
  <c r="F52" i="4"/>
  <c r="F51" i="4"/>
  <c r="E46" i="1"/>
  <c r="E45" i="1"/>
  <c r="D18" i="1"/>
  <c r="D17" i="1"/>
  <c r="E52" i="4"/>
  <c r="D52" i="1"/>
  <c r="E52" i="1"/>
  <c r="E51" i="1"/>
  <c r="D24" i="4"/>
  <c r="K40" i="1" l="1"/>
  <c r="G40" i="1"/>
  <c r="H40" i="1"/>
  <c r="D36" i="4" l="1"/>
  <c r="E44" i="4" l="1"/>
  <c r="L46" i="4"/>
  <c r="K46" i="4"/>
  <c r="J46" i="4"/>
  <c r="I46" i="4"/>
  <c r="H46" i="4"/>
  <c r="F46" i="4"/>
  <c r="E43" i="4"/>
  <c r="E42" i="4"/>
  <c r="E40" i="4"/>
  <c r="E39" i="4"/>
  <c r="E33" i="4"/>
  <c r="D33" i="4" s="1"/>
  <c r="G46" i="4" l="1"/>
  <c r="E19" i="4"/>
  <c r="D27" i="1"/>
  <c r="D33" i="1"/>
  <c r="D34" i="1"/>
  <c r="D35" i="1"/>
  <c r="D36" i="1"/>
  <c r="D37" i="1"/>
  <c r="D38" i="1"/>
  <c r="E39" i="1"/>
  <c r="E40" i="1" s="1"/>
  <c r="F39" i="1"/>
  <c r="F40" i="1" s="1"/>
  <c r="G39" i="1"/>
  <c r="H39" i="1"/>
  <c r="I39" i="1"/>
  <c r="J39" i="1"/>
  <c r="K39" i="1"/>
  <c r="D19" i="1" l="1"/>
  <c r="E41" i="4"/>
  <c r="E46" i="4" s="1"/>
  <c r="D46" i="4" s="1"/>
  <c r="D39" i="1"/>
</calcChain>
</file>

<file path=xl/sharedStrings.xml><?xml version="1.0" encoding="utf-8"?>
<sst xmlns="http://schemas.openxmlformats.org/spreadsheetml/2006/main" count="273" uniqueCount="191">
  <si>
    <t>Custody charges</t>
  </si>
  <si>
    <t>Income retained by client</t>
  </si>
  <si>
    <t>Gross income</t>
  </si>
  <si>
    <t>Stock lending (if applicable)</t>
  </si>
  <si>
    <t>Total</t>
  </si>
  <si>
    <t>Other transaction costs (specify)</t>
  </si>
  <si>
    <t>Entry/exit charges</t>
  </si>
  <si>
    <t>Broker commission</t>
  </si>
  <si>
    <t>Transaction taxes</t>
  </si>
  <si>
    <t>Other (specify)</t>
  </si>
  <si>
    <t>Foreign exchange</t>
  </si>
  <si>
    <t>Derivatives</t>
  </si>
  <si>
    <t>Pooled funds</t>
  </si>
  <si>
    <t>Property</t>
  </si>
  <si>
    <t>Bonds</t>
  </si>
  <si>
    <t>Equity</t>
  </si>
  <si>
    <t>Transaction costs</t>
  </si>
  <si>
    <t>Performance fees</t>
  </si>
  <si>
    <t>Other charges (specify)</t>
  </si>
  <si>
    <t>Payments for research</t>
  </si>
  <si>
    <t>VAT (if applicable)</t>
  </si>
  <si>
    <t>Invoiced fees (less rebates)</t>
  </si>
  <si>
    <t>Management fees</t>
  </si>
  <si>
    <t>Turnover (% pa)</t>
  </si>
  <si>
    <t>Sales</t>
  </si>
  <si>
    <t>Purchases</t>
  </si>
  <si>
    <t>Closing assets</t>
  </si>
  <si>
    <t>Opening assets</t>
  </si>
  <si>
    <t>Investment activity</t>
  </si>
  <si>
    <t>Since formation</t>
  </si>
  <si>
    <t>10 years</t>
  </si>
  <si>
    <t>5 years</t>
  </si>
  <si>
    <t>3 years</t>
  </si>
  <si>
    <t>1 year</t>
  </si>
  <si>
    <t>Investment return (% pa)</t>
  </si>
  <si>
    <t>End:</t>
  </si>
  <si>
    <t>Start:</t>
  </si>
  <si>
    <t>Period of report</t>
  </si>
  <si>
    <t>Portfolio name</t>
  </si>
  <si>
    <t>Asset Manager</t>
  </si>
  <si>
    <t>For use with segregated portfolio management mandates</t>
  </si>
  <si>
    <t>Date of report</t>
  </si>
  <si>
    <t>Share class name</t>
  </si>
  <si>
    <t>Fund name</t>
  </si>
  <si>
    <t>Fund Manager</t>
  </si>
  <si>
    <t>All figures in % of average NAV pa unless specified</t>
  </si>
  <si>
    <t>Ancillary sevices (if provided by manager)</t>
  </si>
  <si>
    <t>Investment return</t>
  </si>
  <si>
    <t>Gross return (% pa)</t>
  </si>
  <si>
    <t>Net return (% pa)</t>
  </si>
  <si>
    <t>Indirect fees</t>
  </si>
  <si>
    <t>Fees paid from NAV of pooled funds</t>
  </si>
  <si>
    <t>Indirect transaction costs</t>
  </si>
  <si>
    <t>For use with investments in pooled funds</t>
  </si>
  <si>
    <t>Other fees</t>
  </si>
  <si>
    <t>Ongoing charges</t>
  </si>
  <si>
    <t>Total transaction costs</t>
  </si>
  <si>
    <t>Anti-dilution offset</t>
  </si>
  <si>
    <t>Net return</t>
  </si>
  <si>
    <t>Income retained by pooled fund</t>
  </si>
  <si>
    <t>Total (GBP)</t>
  </si>
  <si>
    <t>Client (GBP)</t>
  </si>
  <si>
    <t>Average value of client holding</t>
  </si>
  <si>
    <t>Transaction costs per value traded</t>
  </si>
  <si>
    <t>Less: income shared (name recipients)</t>
  </si>
  <si>
    <t>Collateral management</t>
  </si>
  <si>
    <t>Investment activity (GBP unless specified)</t>
  </si>
  <si>
    <t>Total ongoing charges figure</t>
  </si>
  <si>
    <t>Implicit costs</t>
  </si>
  <si>
    <t>Client-specific data</t>
  </si>
  <si>
    <t>To be completed by the investing client in order to calculate client-specific amounts</t>
  </si>
  <si>
    <t>Invoiced fees (less any rebates)</t>
  </si>
  <si>
    <t>Value of stock on loan</t>
  </si>
  <si>
    <t>All figures are monetary amounts unless specified</t>
  </si>
  <si>
    <t>Currency of report</t>
  </si>
  <si>
    <t>GBP</t>
  </si>
  <si>
    <t>SEGREGATED MANDATE COST COLLECTION TEMPLATE</t>
  </si>
  <si>
    <t>POOLED FUND COST COLLECTION TEMPLATE</t>
  </si>
  <si>
    <t>Manager's fees</t>
  </si>
  <si>
    <t>1. ACCOUNT INFORMATION</t>
  </si>
  <si>
    <t>Carried Interest</t>
  </si>
  <si>
    <t>Base Currency of Account</t>
  </si>
  <si>
    <t>2. PORTFOLIO INVESTMENT ACTIVITY</t>
  </si>
  <si>
    <t>Currency of Report</t>
  </si>
  <si>
    <t>Report Period</t>
  </si>
  <si>
    <t>GROSS RETURN (%)</t>
  </si>
  <si>
    <t>NET RETURN (%)</t>
  </si>
  <si>
    <t>Portfolio Identifying Data</t>
  </si>
  <si>
    <t>Start Asset Value</t>
  </si>
  <si>
    <t>End Asset Value</t>
  </si>
  <si>
    <t>Portfolio Issuer Name</t>
  </si>
  <si>
    <t>e.g. Unilever</t>
  </si>
  <si>
    <t>e.g. VI / ISIN</t>
  </si>
  <si>
    <t xml:space="preserve">End:  </t>
  </si>
  <si>
    <t xml:space="preserve">Start:  </t>
  </si>
  <si>
    <t>Space for Notes</t>
  </si>
  <si>
    <t>Commitment</t>
  </si>
  <si>
    <t>Fund</t>
  </si>
  <si>
    <t>* all figures are shown as the Investors' share of the relevant cost</t>
  </si>
  <si>
    <t>e.g. Partners Group</t>
  </si>
  <si>
    <t>e.g. IDWG Fund I</t>
  </si>
  <si>
    <t>3. PAID / DUE TO THE MANAGER</t>
  </si>
  <si>
    <t>3.1. Management Fees</t>
  </si>
  <si>
    <t>3.2. Transaction &amp; Other Fees Paid by Portfolio to Manager</t>
  </si>
  <si>
    <t>% Offset</t>
  </si>
  <si>
    <t>Investor's Share*</t>
  </si>
  <si>
    <t>4. PAID TO THIRD PARTIES BY THE FUND</t>
  </si>
  <si>
    <t>4.1. Fund Operating Expenses</t>
  </si>
  <si>
    <t>TOTAL FEES &amp; EXPENSES FOR THE PERIOD</t>
  </si>
  <si>
    <t>Client Name/Investor</t>
  </si>
  <si>
    <t>5. PERFORMANCE INFORMATION</t>
  </si>
  <si>
    <t>6. CARRIED INTEREST ACCRUAL</t>
  </si>
  <si>
    <t>PRIVATE EQUITY - ACCOUNT LEVEL DATA TEMPLATE v.1.</t>
  </si>
  <si>
    <t>Disclosure in Profit &amp; Loss</t>
  </si>
  <si>
    <t>Disclosure in Balance Sheet</t>
  </si>
  <si>
    <t>Accrued Carried Interest at Start of Period</t>
  </si>
  <si>
    <t>Carried Interest Paid During Period</t>
  </si>
  <si>
    <t>Carried Interest Charge for the Period</t>
  </si>
  <si>
    <t>Accrued carried Interest at end of Period</t>
  </si>
  <si>
    <t>% Of Total Commitments To Fund</t>
  </si>
  <si>
    <t>Paid In Capital From Investors</t>
  </si>
  <si>
    <t>Distibutions To Investors</t>
  </si>
  <si>
    <t>Gross Management Fee</t>
  </si>
  <si>
    <t>Transaction And Other Fees Offset (See Below)</t>
  </si>
  <si>
    <t>Other Rebates</t>
  </si>
  <si>
    <t>Transaction Fees</t>
  </si>
  <si>
    <t>Underwriting Fees</t>
  </si>
  <si>
    <t>Monitoring Fees</t>
  </si>
  <si>
    <t>Directors' Fees</t>
  </si>
  <si>
    <t>Other Fees</t>
  </si>
  <si>
    <t/>
  </si>
  <si>
    <t>3.3. Carried Interest (Charge For Period)</t>
  </si>
  <si>
    <t>Depositary Fees</t>
  </si>
  <si>
    <t>Organisational / Fund Set Up Costs</t>
  </si>
  <si>
    <t>Ongoing Legal Costs</t>
  </si>
  <si>
    <t>Aborted Deal Due Diligence Costs / Broken Deal Fees</t>
  </si>
  <si>
    <t>Administration Fee</t>
  </si>
  <si>
    <t>Audit Fee</t>
  </si>
  <si>
    <t>Tax Administration Costs</t>
  </si>
  <si>
    <t>Bank / Facility Fees</t>
  </si>
  <si>
    <t>Custody  Fees</t>
  </si>
  <si>
    <t>Interest Expense</t>
  </si>
  <si>
    <t>Foreign Exchange Revaluation (Non-Investment)</t>
  </si>
  <si>
    <t>Other Expenses</t>
  </si>
  <si>
    <t>Description Of Performance Calculation/Methodology:</t>
  </si>
  <si>
    <t>Offset %</t>
  </si>
  <si>
    <t>[Add information here] 
or explain where this information can be found e.g. 
[Information on performance is provided in a separate report]</t>
  </si>
  <si>
    <t>3. PAID / DUE TO THE MANAGER (Note: Expenses are shown as positive amounts)</t>
  </si>
  <si>
    <t>Is the fund within its investment period</t>
  </si>
  <si>
    <t>PRIVATE EQUITY - ACCOUNT LEVEL TEMPLATE v.1.0</t>
  </si>
  <si>
    <t>Client/Investor</t>
  </si>
  <si>
    <t>Portfolio issuer name</t>
  </si>
  <si>
    <t>Portfolio identifying data</t>
  </si>
  <si>
    <t>Report period</t>
  </si>
  <si>
    <t>Base currency of account</t>
  </si>
  <si>
    <t>% of total commitments to fund</t>
  </si>
  <si>
    <t>Start asset value</t>
  </si>
  <si>
    <t>End asset value</t>
  </si>
  <si>
    <t>Paid in capital from Investors</t>
  </si>
  <si>
    <t>Distibutions to Investors</t>
  </si>
  <si>
    <t>Gross management fee</t>
  </si>
  <si>
    <t>Transaction and other fees offset (see below)</t>
  </si>
  <si>
    <t>Other rebates</t>
  </si>
  <si>
    <t>3.1. Management fees</t>
  </si>
  <si>
    <t>3.2. Transaction &amp; other fees paid by portfolio to manager and amounts offset</t>
  </si>
  <si>
    <t>Transaction fees</t>
  </si>
  <si>
    <t>Underwriting fees</t>
  </si>
  <si>
    <t>Monitoring fees</t>
  </si>
  <si>
    <t>Directors' fees</t>
  </si>
  <si>
    <r>
      <t xml:space="preserve">3.3. Carried interest (charge for period) - </t>
    </r>
    <r>
      <rPr>
        <b/>
        <sz val="11"/>
        <color theme="1"/>
        <rFont val="Georgia"/>
        <family val="1"/>
      </rPr>
      <t>Complete section 6</t>
    </r>
  </si>
  <si>
    <t>4.1. Fund operating expenses - administration</t>
  </si>
  <si>
    <t>Depositary/custody fees</t>
  </si>
  <si>
    <t>Administration fee</t>
  </si>
  <si>
    <t>Bank / facility fees</t>
  </si>
  <si>
    <t>Interest expense</t>
  </si>
  <si>
    <t>Other expenses (specify)</t>
  </si>
  <si>
    <t>4.2. Fund operating expenses - governance, regulation &amp; compliance</t>
  </si>
  <si>
    <t>Organisational / fund set up costs</t>
  </si>
  <si>
    <t>Ongoing legal costs</t>
  </si>
  <si>
    <t>Aborted deal due diligence costs / broken deal fees</t>
  </si>
  <si>
    <t>Audit fee</t>
  </si>
  <si>
    <t>Tax administration costs</t>
  </si>
  <si>
    <t xml:space="preserve">Description of performance calculation/methodology </t>
  </si>
  <si>
    <t>Accrued carried interest at start of period</t>
  </si>
  <si>
    <t>Carried interest (paid) / clawback during period</t>
  </si>
  <si>
    <t>Carried interest charge for the period</t>
  </si>
  <si>
    <t>Accrued carried interest at end of period</t>
  </si>
  <si>
    <t>This document is an open-source tool which is free to download and use. The content has been carefully developed and tested with industry experts, but it does not constitute</t>
  </si>
  <si>
    <t>advice. The CTI accepts no liability for the document or its contents.</t>
  </si>
  <si>
    <t>Rate %</t>
  </si>
  <si>
    <t>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</si>
</sst>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0.0%"/>
    <numFmt numFmtId="166" formatCode="[$-809]dd\ mmmm\ yyyy;@"/>
    <numFmt numFmtId="167" formatCode="dd/mm/yy;@"/>
    <numFmt numFmtId="168" formatCode="_ * #,##0.00_ ;_ * \-#,##0.00_ ;_ * &quot;-&quot;??_ ;_ @_ "/>
    <numFmt numFmtId="169" formatCode="#,##0.00_ ;[Red]\-#,##0.00\ "/>
    <numFmt numFmtId="170" formatCode="#,##0.00\ ;[Red]\ \(#,##0\);\ \-\ \ "/>
    <numFmt numFmtId="171" formatCode="0.00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G Omega"/>
      <family val="2"/>
    </font>
    <font>
      <sz val="10.5"/>
      <color theme="1"/>
      <name val="Lato"/>
      <family val="2"/>
    </font>
    <font>
      <sz val="10"/>
      <color theme="1"/>
      <name val="Calibri"/>
      <family val="2"/>
      <scheme val="minor"/>
    </font>
    <font>
      <b/>
      <sz val="22"/>
      <color rgb="FFD81668"/>
      <name val="Qanelas Soft DEMO ExtraBold"/>
    </font>
    <font>
      <b/>
      <sz val="11"/>
      <color theme="0"/>
      <name val="qu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name val="Georgia"/>
      <family val="1"/>
    </font>
    <font>
      <sz val="11"/>
      <color theme="0"/>
      <name val="Georgia"/>
      <family val="1"/>
    </font>
    <font>
      <b/>
      <i/>
      <sz val="11"/>
      <color theme="1"/>
      <name val="Georgia"/>
      <family val="1"/>
    </font>
    <font>
      <b/>
      <sz val="11"/>
      <color theme="0"/>
      <name val="Georgia"/>
      <family val="1"/>
    </font>
    <font>
      <sz val="11"/>
      <name val="Georgia"/>
      <family val="1"/>
    </font>
    <font>
      <b/>
      <sz val="14"/>
      <color theme="0"/>
      <name val="Qanelas Soft DEMO ExtraBold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166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1A2B4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0" fontId="16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3" fontId="0" fillId="3" borderId="5" xfId="0" applyNumberForma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6" xfId="0" applyFill="1" applyBorder="1"/>
    <xf numFmtId="164" fontId="2" fillId="2" borderId="7" xfId="1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10" xfId="0" applyNumberFormat="1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164" fontId="0" fillId="2" borderId="7" xfId="1" applyNumberFormat="1" applyFont="1" applyFill="1" applyBorder="1"/>
    <xf numFmtId="0" fontId="2" fillId="2" borderId="0" xfId="0" applyFont="1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164" fontId="0" fillId="2" borderId="0" xfId="1" applyNumberFormat="1" applyFont="1" applyFill="1" applyBorder="1"/>
    <xf numFmtId="3" fontId="0" fillId="3" borderId="14" xfId="0" applyNumberFormat="1" applyFill="1" applyBorder="1"/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0" fontId="2" fillId="2" borderId="0" xfId="0" applyFont="1" applyFill="1" applyBorder="1" applyAlignment="1">
      <alignment horizontal="center"/>
    </xf>
    <xf numFmtId="9" fontId="0" fillId="2" borderId="0" xfId="2" applyNumberFormat="1" applyFont="1" applyFill="1" applyBorder="1" applyAlignment="1">
      <alignment horizontal="right"/>
    </xf>
    <xf numFmtId="165" fontId="0" fillId="3" borderId="11" xfId="2" applyNumberFormat="1" applyFont="1" applyFill="1" applyBorder="1"/>
    <xf numFmtId="165" fontId="0" fillId="3" borderId="13" xfId="2" applyNumberFormat="1" applyFont="1" applyFill="1" applyBorder="1"/>
    <xf numFmtId="165" fontId="0" fillId="3" borderId="17" xfId="2" applyNumberFormat="1" applyFont="1" applyFill="1" applyBorder="1"/>
    <xf numFmtId="165" fontId="0" fillId="3" borderId="19" xfId="2" applyNumberFormat="1" applyFont="1" applyFill="1" applyBorder="1"/>
    <xf numFmtId="166" fontId="0" fillId="3" borderId="0" xfId="0" applyNumberFormat="1" applyFill="1" applyBorder="1" applyAlignment="1">
      <alignment horizontal="left"/>
    </xf>
    <xf numFmtId="0" fontId="0" fillId="3" borderId="9" xfId="0" applyFill="1" applyBorder="1"/>
    <xf numFmtId="0" fontId="0" fillId="3" borderId="0" xfId="0" applyFill="1" applyBorder="1"/>
    <xf numFmtId="0" fontId="4" fillId="2" borderId="6" xfId="0" applyFont="1" applyFill="1" applyBorder="1"/>
    <xf numFmtId="0" fontId="4" fillId="2" borderId="0" xfId="0" applyFont="1" applyFill="1" applyBorder="1" applyAlignment="1">
      <alignment vertical="center"/>
    </xf>
    <xf numFmtId="0" fontId="5" fillId="2" borderId="6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6" xfId="0" applyFont="1" applyFill="1" applyBorder="1" applyAlignment="1"/>
    <xf numFmtId="0" fontId="0" fillId="3" borderId="23" xfId="0" applyFill="1" applyBorder="1"/>
    <xf numFmtId="165" fontId="0" fillId="3" borderId="24" xfId="2" applyNumberFormat="1" applyFont="1" applyFill="1" applyBorder="1"/>
    <xf numFmtId="165" fontId="0" fillId="3" borderId="25" xfId="2" applyNumberFormat="1" applyFont="1" applyFill="1" applyBorder="1"/>
    <xf numFmtId="10" fontId="0" fillId="3" borderId="19" xfId="2" applyNumberFormat="1" applyFont="1" applyFill="1" applyBorder="1"/>
    <xf numFmtId="10" fontId="0" fillId="3" borderId="18" xfId="2" applyNumberFormat="1" applyFont="1" applyFill="1" applyBorder="1"/>
    <xf numFmtId="10" fontId="0" fillId="3" borderId="17" xfId="2" applyNumberFormat="1" applyFont="1" applyFill="1" applyBorder="1"/>
    <xf numFmtId="10" fontId="0" fillId="3" borderId="16" xfId="2" applyNumberFormat="1" applyFont="1" applyFill="1" applyBorder="1"/>
    <xf numFmtId="10" fontId="0" fillId="3" borderId="15" xfId="2" applyNumberFormat="1" applyFont="1" applyFill="1" applyBorder="1"/>
    <xf numFmtId="10" fontId="0" fillId="3" borderId="14" xfId="2" applyNumberFormat="1" applyFont="1" applyFill="1" applyBorder="1"/>
    <xf numFmtId="10" fontId="0" fillId="3" borderId="13" xfId="2" applyNumberFormat="1" applyFont="1" applyFill="1" applyBorder="1"/>
    <xf numFmtId="10" fontId="0" fillId="3" borderId="12" xfId="2" applyNumberFormat="1" applyFont="1" applyFill="1" applyBorder="1"/>
    <xf numFmtId="10" fontId="0" fillId="3" borderId="11" xfId="2" applyNumberFormat="1" applyFont="1" applyFill="1" applyBorder="1"/>
    <xf numFmtId="10" fontId="0" fillId="2" borderId="7" xfId="2" applyNumberFormat="1" applyFont="1" applyFill="1" applyBorder="1"/>
    <xf numFmtId="0" fontId="6" fillId="6" borderId="6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7" fillId="6" borderId="0" xfId="0" applyFont="1" applyFill="1" applyBorder="1" applyAlignment="1"/>
    <xf numFmtId="0" fontId="8" fillId="6" borderId="0" xfId="0" applyFont="1" applyFill="1" applyBorder="1"/>
    <xf numFmtId="0" fontId="8" fillId="6" borderId="4" xfId="0" applyFont="1" applyFill="1" applyBorder="1"/>
    <xf numFmtId="0" fontId="8" fillId="6" borderId="6" xfId="0" applyFont="1" applyFill="1" applyBorder="1"/>
    <xf numFmtId="0" fontId="2" fillId="4" borderId="0" xfId="0" applyFont="1" applyFill="1" applyBorder="1"/>
    <xf numFmtId="0" fontId="0" fillId="4" borderId="0" xfId="0" applyFont="1" applyFill="1" applyBorder="1"/>
    <xf numFmtId="0" fontId="0" fillId="2" borderId="0" xfId="0" applyFont="1" applyFill="1" applyBorder="1" applyAlignment="1">
      <alignment horizontal="center"/>
    </xf>
    <xf numFmtId="0" fontId="8" fillId="4" borderId="0" xfId="0" applyFont="1" applyFill="1" applyBorder="1"/>
    <xf numFmtId="0" fontId="8" fillId="6" borderId="0" xfId="0" applyFont="1" applyFill="1" applyBorder="1" applyAlignment="1">
      <alignment horizontal="center"/>
    </xf>
    <xf numFmtId="164" fontId="6" fillId="5" borderId="5" xfId="1" applyNumberFormat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6" fillId="6" borderId="5" xfId="0" applyNumberFormat="1" applyFont="1" applyFill="1" applyBorder="1"/>
    <xf numFmtId="0" fontId="6" fillId="4" borderId="0" xfId="0" applyFont="1" applyFill="1" applyBorder="1"/>
    <xf numFmtId="3" fontId="0" fillId="3" borderId="10" xfId="0" applyNumberFormat="1" applyFont="1" applyFill="1" applyBorder="1"/>
    <xf numFmtId="3" fontId="0" fillId="3" borderId="8" xfId="0" applyNumberFormat="1" applyFont="1" applyFill="1" applyBorder="1"/>
    <xf numFmtId="164" fontId="1" fillId="2" borderId="7" xfId="1" applyNumberFormat="1" applyFont="1" applyFill="1" applyBorder="1"/>
    <xf numFmtId="10" fontId="1" fillId="3" borderId="10" xfId="2" applyNumberFormat="1" applyFont="1" applyFill="1" applyBorder="1"/>
    <xf numFmtId="10" fontId="1" fillId="3" borderId="9" xfId="2" applyNumberFormat="1" applyFont="1" applyFill="1" applyBorder="1"/>
    <xf numFmtId="10" fontId="1" fillId="3" borderId="8" xfId="2" applyNumberFormat="1" applyFont="1" applyFill="1" applyBorder="1"/>
    <xf numFmtId="10" fontId="1" fillId="2" borderId="7" xfId="2" applyNumberFormat="1" applyFont="1" applyFill="1" applyBorder="1"/>
    <xf numFmtId="10" fontId="1" fillId="3" borderId="5" xfId="2" applyNumberFormat="1" applyFont="1" applyFill="1" applyBorder="1"/>
    <xf numFmtId="10" fontId="1" fillId="2" borderId="0" xfId="2" applyNumberFormat="1" applyFont="1" applyFill="1" applyBorder="1"/>
    <xf numFmtId="10" fontId="1" fillId="3" borderId="2" xfId="2" applyNumberFormat="1" applyFont="1" applyFill="1" applyBorder="1"/>
    <xf numFmtId="3" fontId="0" fillId="3" borderId="9" xfId="0" applyNumberFormat="1" applyFont="1" applyFill="1" applyBorder="1"/>
    <xf numFmtId="10" fontId="0" fillId="2" borderId="0" xfId="2" applyNumberFormat="1" applyFont="1" applyFill="1" applyBorder="1" applyAlignment="1">
      <alignment horizontal="right"/>
    </xf>
    <xf numFmtId="165" fontId="0" fillId="2" borderId="0" xfId="2" applyNumberFormat="1" applyFont="1" applyFill="1" applyBorder="1"/>
    <xf numFmtId="3" fontId="0" fillId="3" borderId="0" xfId="0" applyNumberFormat="1" applyFill="1" applyBorder="1"/>
    <xf numFmtId="3" fontId="0" fillId="3" borderId="26" xfId="0" applyNumberFormat="1" applyFill="1" applyBorder="1"/>
    <xf numFmtId="165" fontId="0" fillId="2" borderId="0" xfId="2" applyNumberFormat="1" applyFont="1" applyFill="1" applyBorder="1" applyAlignment="1">
      <alignment horizontal="right"/>
    </xf>
    <xf numFmtId="0" fontId="0" fillId="2" borderId="6" xfId="0" applyFont="1" applyFill="1" applyBorder="1"/>
    <xf numFmtId="0" fontId="0" fillId="2" borderId="0" xfId="0" applyFont="1" applyFill="1" applyBorder="1"/>
    <xf numFmtId="0" fontId="0" fillId="3" borderId="26" xfId="0" applyFill="1" applyBorder="1"/>
    <xf numFmtId="43" fontId="2" fillId="2" borderId="0" xfId="1" applyFont="1" applyFill="1" applyBorder="1" applyAlignment="1">
      <alignment horizontal="center"/>
    </xf>
    <xf numFmtId="44" fontId="2" fillId="2" borderId="0" xfId="6" applyFont="1" applyFill="1" applyBorder="1" applyAlignment="1"/>
    <xf numFmtId="0" fontId="0" fillId="3" borderId="0" xfId="0" applyFill="1" applyAlignment="1">
      <alignment wrapText="1"/>
    </xf>
    <xf numFmtId="43" fontId="2" fillId="2" borderId="0" xfId="1" applyFont="1" applyFill="1" applyBorder="1" applyAlignment="1">
      <alignment wrapText="1"/>
    </xf>
    <xf numFmtId="43" fontId="2" fillId="2" borderId="0" xfId="1" applyFont="1" applyFill="1" applyBorder="1" applyAlignment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3" fillId="2" borderId="0" xfId="0" applyFont="1" applyFill="1" applyBorder="1" applyAlignment="1">
      <alignment vertical="top"/>
    </xf>
    <xf numFmtId="43" fontId="0" fillId="2" borderId="0" xfId="1" applyFont="1" applyFill="1" applyBorder="1"/>
    <xf numFmtId="0" fontId="0" fillId="2" borderId="0" xfId="0" applyFill="1" applyBorder="1"/>
    <xf numFmtId="0" fontId="3" fillId="4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9" fillId="2" borderId="0" xfId="0" applyFont="1" applyFill="1" applyBorder="1"/>
    <xf numFmtId="0" fontId="4" fillId="2" borderId="0" xfId="0" applyFont="1" applyFill="1" applyBorder="1"/>
    <xf numFmtId="0" fontId="2" fillId="6" borderId="0" xfId="0" applyFont="1" applyFill="1" applyBorder="1" applyAlignment="1">
      <alignment horizontal="center"/>
    </xf>
    <xf numFmtId="0" fontId="0" fillId="6" borderId="0" xfId="0" applyFill="1" applyBorder="1"/>
    <xf numFmtId="0" fontId="0" fillId="2" borderId="0" xfId="0" applyFill="1" applyBorder="1" applyAlignment="1">
      <alignment horizontal="right"/>
    </xf>
    <xf numFmtId="0" fontId="0" fillId="3" borderId="0" xfId="0" applyFill="1"/>
    <xf numFmtId="0" fontId="0" fillId="4" borderId="0" xfId="0" applyFill="1" applyBorder="1" applyAlignment="1">
      <alignment vertical="top"/>
    </xf>
    <xf numFmtId="0" fontId="5" fillId="2" borderId="0" xfId="0" applyFont="1" applyFill="1" applyBorder="1"/>
    <xf numFmtId="0" fontId="10" fillId="2" borderId="0" xfId="0" applyFont="1" applyFill="1" applyBorder="1"/>
    <xf numFmtId="0" fontId="2" fillId="6" borderId="0" xfId="0" applyFont="1" applyFill="1" applyBorder="1" applyAlignment="1"/>
    <xf numFmtId="10" fontId="0" fillId="2" borderId="0" xfId="0" applyNumberFormat="1" applyFill="1" applyBorder="1"/>
    <xf numFmtId="0" fontId="2" fillId="4" borderId="0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0" fontId="10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right"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5" fillId="2" borderId="30" xfId="0" applyFont="1" applyFill="1" applyBorder="1"/>
    <xf numFmtId="0" fontId="0" fillId="2" borderId="31" xfId="0" applyFill="1" applyBorder="1"/>
    <xf numFmtId="0" fontId="4" fillId="2" borderId="30" xfId="0" applyFont="1" applyFill="1" applyBorder="1"/>
    <xf numFmtId="0" fontId="2" fillId="4" borderId="30" xfId="0" applyFont="1" applyFill="1" applyBorder="1" applyAlignment="1">
      <alignment vertical="top"/>
    </xf>
    <xf numFmtId="0" fontId="0" fillId="4" borderId="31" xfId="0" applyFill="1" applyBorder="1" applyAlignment="1">
      <alignment vertical="top"/>
    </xf>
    <xf numFmtId="0" fontId="0" fillId="2" borderId="30" xfId="0" applyFont="1" applyFill="1" applyBorder="1"/>
    <xf numFmtId="0" fontId="2" fillId="2" borderId="31" xfId="0" applyFont="1" applyFill="1" applyBorder="1" applyAlignment="1">
      <alignment horizontal="center"/>
    </xf>
    <xf numFmtId="0" fontId="9" fillId="2" borderId="31" xfId="0" applyFont="1" applyFill="1" applyBorder="1"/>
    <xf numFmtId="0" fontId="10" fillId="2" borderId="30" xfId="0" applyFont="1" applyFill="1" applyBorder="1"/>
    <xf numFmtId="0" fontId="10" fillId="2" borderId="30" xfId="0" applyFont="1" applyFill="1" applyBorder="1" applyAlignment="1">
      <alignment wrapText="1"/>
    </xf>
    <xf numFmtId="0" fontId="0" fillId="2" borderId="30" xfId="0" applyFill="1" applyBorder="1"/>
    <xf numFmtId="10" fontId="0" fillId="2" borderId="31" xfId="0" applyNumberFormat="1" applyFill="1" applyBorder="1"/>
    <xf numFmtId="0" fontId="10" fillId="2" borderId="30" xfId="0" applyFont="1" applyFill="1" applyBorder="1" applyAlignment="1"/>
    <xf numFmtId="0" fontId="0" fillId="2" borderId="31" xfId="0" applyFont="1" applyFill="1" applyBorder="1"/>
    <xf numFmtId="0" fontId="2" fillId="6" borderId="30" xfId="0" applyFont="1" applyFill="1" applyBorder="1" applyAlignment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2" fillId="2" borderId="30" xfId="0" applyFont="1" applyFill="1" applyBorder="1"/>
    <xf numFmtId="0" fontId="2" fillId="2" borderId="0" xfId="0" applyFont="1" applyFill="1" applyBorder="1" applyAlignment="1"/>
    <xf numFmtId="0" fontId="0" fillId="3" borderId="0" xfId="0" applyFill="1" applyBorder="1" applyAlignment="1">
      <alignment wrapText="1"/>
    </xf>
    <xf numFmtId="0" fontId="2" fillId="2" borderId="31" xfId="0" applyFont="1" applyFill="1" applyBorder="1" applyAlignment="1"/>
    <xf numFmtId="0" fontId="0" fillId="4" borderId="0" xfId="0" applyFont="1" applyFill="1" applyBorder="1" applyAlignment="1">
      <alignment vertical="top"/>
    </xf>
    <xf numFmtId="0" fontId="10" fillId="2" borderId="27" xfId="0" applyFont="1" applyFill="1" applyBorder="1"/>
    <xf numFmtId="0" fontId="10" fillId="2" borderId="28" xfId="0" applyFont="1" applyFill="1" applyBorder="1"/>
    <xf numFmtId="0" fontId="2" fillId="2" borderId="28" xfId="0" applyFont="1" applyFill="1" applyBorder="1" applyAlignment="1"/>
    <xf numFmtId="0" fontId="2" fillId="2" borderId="28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/>
    <xf numFmtId="0" fontId="0" fillId="3" borderId="0" xfId="0" applyFill="1" applyAlignment="1">
      <alignment horizontal="center"/>
    </xf>
    <xf numFmtId="43" fontId="0" fillId="3" borderId="0" xfId="0" applyNumberFormat="1" applyFill="1"/>
    <xf numFmtId="0" fontId="10" fillId="3" borderId="0" xfId="0" applyFont="1" applyFill="1"/>
    <xf numFmtId="0" fontId="4" fillId="3" borderId="0" xfId="0" applyFont="1" applyFill="1"/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10" fillId="3" borderId="0" xfId="0" applyFont="1" applyFill="1" applyAlignment="1"/>
    <xf numFmtId="0" fontId="0" fillId="3" borderId="0" xfId="0" applyFill="1" applyBorder="1" applyAlignment="1">
      <alignment horizontal="left" vertical="top" wrapText="1"/>
    </xf>
    <xf numFmtId="0" fontId="17" fillId="0" borderId="6" xfId="0" applyFont="1" applyFill="1" applyBorder="1"/>
    <xf numFmtId="0" fontId="5" fillId="9" borderId="30" xfId="0" applyFont="1" applyFill="1" applyBorder="1"/>
    <xf numFmtId="0" fontId="5" fillId="9" borderId="0" xfId="0" applyFont="1" applyFill="1" applyBorder="1"/>
    <xf numFmtId="0" fontId="13" fillId="10" borderId="0" xfId="0" applyFont="1" applyFill="1" applyBorder="1" applyAlignment="1">
      <alignment vertical="top"/>
    </xf>
    <xf numFmtId="0" fontId="18" fillId="10" borderId="0" xfId="0" applyFont="1" applyFill="1" applyBorder="1" applyAlignment="1">
      <alignment vertical="top"/>
    </xf>
    <xf numFmtId="0" fontId="19" fillId="9" borderId="0" xfId="0" applyFont="1" applyFill="1" applyBorder="1"/>
    <xf numFmtId="0" fontId="19" fillId="8" borderId="0" xfId="0" applyFont="1" applyFill="1" applyBorder="1"/>
    <xf numFmtId="1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49" fontId="0" fillId="0" borderId="0" xfId="1" applyNumberFormat="1" applyFont="1" applyFill="1" applyBorder="1" applyAlignment="1">
      <alignment horizontal="left"/>
    </xf>
    <xf numFmtId="170" fontId="19" fillId="0" borderId="0" xfId="1" applyNumberFormat="1" applyFont="1" applyFill="1" applyBorder="1" applyAlignment="1"/>
    <xf numFmtId="0" fontId="19" fillId="12" borderId="0" xfId="0" applyFont="1" applyFill="1" applyBorder="1" applyAlignment="1">
      <alignment vertical="top"/>
    </xf>
    <xf numFmtId="0" fontId="18" fillId="10" borderId="0" xfId="0" applyFont="1" applyFill="1" applyBorder="1" applyAlignment="1">
      <alignment horizontal="center" vertical="center"/>
    </xf>
    <xf numFmtId="171" fontId="19" fillId="0" borderId="0" xfId="0" applyNumberFormat="1" applyFont="1" applyFill="1" applyBorder="1" applyAlignment="1">
      <alignment horizontal="center"/>
    </xf>
    <xf numFmtId="43" fontId="19" fillId="0" borderId="0" xfId="1" applyFont="1" applyFill="1" applyBorder="1" applyAlignment="1"/>
    <xf numFmtId="9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70" fontId="19" fillId="0" borderId="0" xfId="1" applyNumberFormat="1" applyFont="1" applyFill="1" applyBorder="1"/>
    <xf numFmtId="170" fontId="19" fillId="0" borderId="0" xfId="0" applyNumberFormat="1" applyFont="1" applyFill="1" applyBorder="1"/>
    <xf numFmtId="0" fontId="0" fillId="9" borderId="0" xfId="0" applyFill="1" applyBorder="1" applyAlignment="1">
      <alignment vertical="top"/>
    </xf>
    <xf numFmtId="0" fontId="0" fillId="9" borderId="31" xfId="0" applyFill="1" applyBorder="1"/>
    <xf numFmtId="0" fontId="0" fillId="12" borderId="31" xfId="0" applyFill="1" applyBorder="1"/>
    <xf numFmtId="0" fontId="19" fillId="12" borderId="0" xfId="0" applyFont="1" applyFill="1" applyBorder="1" applyAlignment="1">
      <alignment horizontal="center" vertical="top"/>
    </xf>
    <xf numFmtId="0" fontId="19" fillId="8" borderId="0" xfId="0" applyFont="1" applyFill="1" applyBorder="1" applyAlignment="1">
      <alignment vertical="top"/>
    </xf>
    <xf numFmtId="0" fontId="25" fillId="12" borderId="0" xfId="0" applyFont="1" applyFill="1" applyBorder="1" applyAlignment="1">
      <alignment vertical="top"/>
    </xf>
    <xf numFmtId="0" fontId="26" fillId="10" borderId="30" xfId="0" applyFont="1" applyFill="1" applyBorder="1" applyAlignment="1">
      <alignment vertical="top"/>
    </xf>
    <xf numFmtId="0" fontId="0" fillId="9" borderId="0" xfId="0" applyFont="1" applyFill="1" applyBorder="1"/>
    <xf numFmtId="170" fontId="21" fillId="0" borderId="0" xfId="1" applyNumberFormat="1" applyFont="1" applyFill="1" applyBorder="1" applyAlignment="1">
      <alignment vertical="center"/>
    </xf>
    <xf numFmtId="2" fontId="19" fillId="12" borderId="0" xfId="0" applyNumberFormat="1" applyFont="1" applyFill="1" applyBorder="1" applyAlignment="1">
      <alignment vertical="top"/>
    </xf>
    <xf numFmtId="0" fontId="25" fillId="9" borderId="0" xfId="0" applyFont="1" applyFill="1" applyBorder="1"/>
    <xf numFmtId="170" fontId="25" fillId="0" borderId="0" xfId="1" applyNumberFormat="1" applyFont="1" applyFill="1" applyBorder="1" applyAlignment="1">
      <alignment vertical="center"/>
    </xf>
    <xf numFmtId="0" fontId="13" fillId="10" borderId="31" xfId="0" applyFont="1" applyFill="1" applyBorder="1" applyAlignment="1">
      <alignment vertical="top"/>
    </xf>
    <xf numFmtId="0" fontId="26" fillId="10" borderId="0" xfId="0" applyFont="1" applyFill="1" applyBorder="1" applyAlignment="1">
      <alignment vertical="top"/>
    </xf>
    <xf numFmtId="0" fontId="24" fillId="10" borderId="30" xfId="0" applyFont="1" applyFill="1" applyBorder="1" applyAlignment="1"/>
    <xf numFmtId="0" fontId="24" fillId="10" borderId="0" xfId="0" applyFont="1" applyFill="1" applyBorder="1" applyAlignment="1"/>
    <xf numFmtId="0" fontId="25" fillId="9" borderId="0" xfId="0" applyFont="1" applyFill="1" applyBorder="1" applyAlignment="1">
      <alignment vertical="top"/>
    </xf>
    <xf numFmtId="0" fontId="0" fillId="11" borderId="32" xfId="0" applyFill="1" applyBorder="1"/>
    <xf numFmtId="0" fontId="0" fillId="11" borderId="33" xfId="0" applyFill="1" applyBorder="1"/>
    <xf numFmtId="0" fontId="0" fillId="11" borderId="34" xfId="0" applyFill="1" applyBorder="1"/>
    <xf numFmtId="0" fontId="0" fillId="13" borderId="32" xfId="0" applyFill="1" applyBorder="1"/>
    <xf numFmtId="0" fontId="0" fillId="13" borderId="0" xfId="0" applyFill="1" applyBorder="1"/>
    <xf numFmtId="0" fontId="0" fillId="13" borderId="33" xfId="0" applyFill="1" applyBorder="1"/>
    <xf numFmtId="0" fontId="2" fillId="9" borderId="0" xfId="0" applyFont="1" applyFill="1" applyBorder="1"/>
    <xf numFmtId="0" fontId="10" fillId="9" borderId="0" xfId="0" applyFont="1" applyFill="1" applyBorder="1"/>
    <xf numFmtId="0" fontId="10" fillId="9" borderId="30" xfId="0" applyFont="1" applyFill="1" applyBorder="1"/>
    <xf numFmtId="0" fontId="2" fillId="9" borderId="0" xfId="0" applyFont="1" applyFill="1" applyBorder="1" applyAlignment="1">
      <alignment horizontal="center"/>
    </xf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10" fillId="9" borderId="30" xfId="0" applyFont="1" applyFill="1" applyBorder="1" applyAlignment="1">
      <alignment wrapText="1"/>
    </xf>
    <xf numFmtId="0" fontId="10" fillId="9" borderId="0" xfId="0" applyFont="1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9" borderId="0" xfId="0" applyFill="1" applyBorder="1" applyAlignment="1">
      <alignment horizontal="center" wrapText="1"/>
    </xf>
    <xf numFmtId="0" fontId="2" fillId="9" borderId="0" xfId="0" applyFont="1" applyFill="1" applyBorder="1" applyAlignment="1">
      <alignment wrapText="1"/>
    </xf>
    <xf numFmtId="0" fontId="0" fillId="9" borderId="30" xfId="0" applyFont="1" applyFill="1" applyBorder="1"/>
    <xf numFmtId="0" fontId="0" fillId="9" borderId="0" xfId="0" applyFont="1" applyFill="1" applyBorder="1" applyAlignment="1">
      <alignment horizontal="center"/>
    </xf>
    <xf numFmtId="0" fontId="0" fillId="9" borderId="30" xfId="0" applyFill="1" applyBorder="1"/>
    <xf numFmtId="0" fontId="2" fillId="9" borderId="31" xfId="0" applyFont="1" applyFill="1" applyBorder="1" applyAlignment="1"/>
    <xf numFmtId="0" fontId="20" fillId="9" borderId="0" xfId="0" applyFont="1" applyFill="1" applyBorder="1" applyAlignment="1">
      <alignment horizontal="center"/>
    </xf>
    <xf numFmtId="0" fontId="20" fillId="9" borderId="0" xfId="0" applyFont="1" applyFill="1" applyBorder="1"/>
    <xf numFmtId="0" fontId="2" fillId="9" borderId="31" xfId="0" applyFont="1" applyFill="1" applyBorder="1" applyAlignment="1">
      <alignment horizontal="center"/>
    </xf>
    <xf numFmtId="43" fontId="20" fillId="9" borderId="0" xfId="1" applyFont="1" applyFill="1" applyBorder="1" applyAlignment="1">
      <alignment wrapText="1"/>
    </xf>
    <xf numFmtId="0" fontId="20" fillId="9" borderId="0" xfId="0" applyFont="1" applyFill="1" applyBorder="1" applyAlignment="1">
      <alignment wrapText="1"/>
    </xf>
    <xf numFmtId="0" fontId="0" fillId="9" borderId="31" xfId="0" applyFill="1" applyBorder="1" applyAlignment="1">
      <alignment horizontal="center"/>
    </xf>
    <xf numFmtId="169" fontId="0" fillId="9" borderId="0" xfId="1" applyNumberFormat="1" applyFont="1" applyFill="1" applyBorder="1"/>
    <xf numFmtId="0" fontId="0" fillId="9" borderId="31" xfId="0" applyFill="1" applyBorder="1" applyAlignment="1">
      <alignment vertical="top"/>
    </xf>
    <xf numFmtId="0" fontId="10" fillId="9" borderId="30" xfId="0" applyFont="1" applyFill="1" applyBorder="1" applyAlignment="1"/>
    <xf numFmtId="43" fontId="19" fillId="9" borderId="0" xfId="1" applyFont="1" applyFill="1" applyBorder="1"/>
    <xf numFmtId="44" fontId="20" fillId="9" borderId="0" xfId="6" applyFont="1" applyFill="1" applyBorder="1" applyAlignment="1"/>
    <xf numFmtId="10" fontId="0" fillId="9" borderId="31" xfId="0" applyNumberFormat="1" applyFill="1" applyBorder="1"/>
    <xf numFmtId="0" fontId="2" fillId="9" borderId="0" xfId="0" applyFont="1" applyFill="1" applyBorder="1" applyAlignment="1"/>
    <xf numFmtId="0" fontId="2" fillId="9" borderId="30" xfId="0" applyFont="1" applyFill="1" applyBorder="1"/>
    <xf numFmtId="43" fontId="0" fillId="9" borderId="0" xfId="1" applyFont="1" applyFill="1" applyBorder="1"/>
    <xf numFmtId="43" fontId="20" fillId="9" borderId="0" xfId="1" applyFont="1" applyFill="1" applyBorder="1" applyAlignment="1">
      <alignment horizontal="center"/>
    </xf>
    <xf numFmtId="0" fontId="10" fillId="9" borderId="27" xfId="0" applyFont="1" applyFill="1" applyBorder="1"/>
    <xf numFmtId="0" fontId="10" fillId="9" borderId="28" xfId="0" applyFont="1" applyFill="1" applyBorder="1"/>
    <xf numFmtId="0" fontId="0" fillId="9" borderId="28" xfId="0" applyFill="1" applyBorder="1"/>
    <xf numFmtId="0" fontId="0" fillId="9" borderId="28" xfId="0" applyFill="1" applyBorder="1" applyAlignment="1">
      <alignment horizontal="center"/>
    </xf>
    <xf numFmtId="0" fontId="2" fillId="9" borderId="28" xfId="0" applyFont="1" applyFill="1" applyBorder="1" applyAlignment="1"/>
    <xf numFmtId="0" fontId="2" fillId="9" borderId="28" xfId="0" applyFont="1" applyFill="1" applyBorder="1" applyAlignment="1">
      <alignment horizontal="center"/>
    </xf>
    <xf numFmtId="0" fontId="0" fillId="9" borderId="29" xfId="0" applyFill="1" applyBorder="1"/>
    <xf numFmtId="0" fontId="20" fillId="9" borderId="30" xfId="0" applyFont="1" applyFill="1" applyBorder="1"/>
    <xf numFmtId="0" fontId="5" fillId="9" borderId="27" xfId="0" applyFont="1" applyFill="1" applyBorder="1"/>
    <xf numFmtId="0" fontId="5" fillId="9" borderId="28" xfId="0" applyFont="1" applyFill="1" applyBorder="1"/>
    <xf numFmtId="0" fontId="5" fillId="9" borderId="29" xfId="0" applyFont="1" applyFill="1" applyBorder="1"/>
    <xf numFmtId="0" fontId="5" fillId="9" borderId="31" xfId="0" applyFont="1" applyFill="1" applyBorder="1"/>
    <xf numFmtId="0" fontId="19" fillId="9" borderId="30" xfId="0" applyFont="1" applyFill="1" applyBorder="1"/>
    <xf numFmtId="0" fontId="19" fillId="9" borderId="31" xfId="0" applyFont="1" applyFill="1" applyBorder="1"/>
    <xf numFmtId="0" fontId="18" fillId="10" borderId="31" xfId="0" applyFont="1" applyFill="1" applyBorder="1" applyAlignment="1">
      <alignment vertical="top"/>
    </xf>
    <xf numFmtId="10" fontId="19" fillId="0" borderId="0" xfId="2" applyNumberFormat="1" applyFont="1" applyFill="1" applyBorder="1"/>
    <xf numFmtId="9" fontId="19" fillId="0" borderId="0" xfId="2" applyFont="1" applyFill="1" applyBorder="1"/>
    <xf numFmtId="0" fontId="19" fillId="12" borderId="31" xfId="0" applyFont="1" applyFill="1" applyBorder="1" applyAlignment="1">
      <alignment vertical="top"/>
    </xf>
    <xf numFmtId="0" fontId="26" fillId="10" borderId="31" xfId="0" applyFont="1" applyFill="1" applyBorder="1" applyAlignment="1">
      <alignment vertical="top"/>
    </xf>
    <xf numFmtId="0" fontId="24" fillId="10" borderId="31" xfId="0" applyFont="1" applyFill="1" applyBorder="1" applyAlignment="1"/>
    <xf numFmtId="0" fontId="0" fillId="13" borderId="30" xfId="0" applyFill="1" applyBorder="1"/>
    <xf numFmtId="0" fontId="0" fillId="13" borderId="31" xfId="0" applyFill="1" applyBorder="1"/>
    <xf numFmtId="0" fontId="0" fillId="3" borderId="6" xfId="0" applyFill="1" applyBorder="1"/>
    <xf numFmtId="0" fontId="0" fillId="3" borderId="35" xfId="0" applyFill="1" applyBorder="1"/>
    <xf numFmtId="4" fontId="21" fillId="0" borderId="0" xfId="0" applyNumberFormat="1" applyFont="1" applyFill="1" applyBorder="1" applyAlignment="1">
      <alignment vertical="top"/>
    </xf>
    <xf numFmtId="4" fontId="5" fillId="9" borderId="0" xfId="0" applyNumberFormat="1" applyFont="1" applyFill="1" applyBorder="1"/>
    <xf numFmtId="2" fontId="19" fillId="12" borderId="31" xfId="0" applyNumberFormat="1" applyFont="1" applyFill="1" applyBorder="1" applyAlignment="1">
      <alignment vertical="top"/>
    </xf>
    <xf numFmtId="2" fontId="20" fillId="12" borderId="30" xfId="0" applyNumberFormat="1" applyFont="1" applyFill="1" applyBorder="1" applyAlignment="1">
      <alignment vertical="top"/>
    </xf>
    <xf numFmtId="0" fontId="10" fillId="9" borderId="32" xfId="0" applyFont="1" applyFill="1" applyBorder="1"/>
    <xf numFmtId="0" fontId="23" fillId="9" borderId="33" xfId="0" applyFont="1" applyFill="1" applyBorder="1"/>
    <xf numFmtId="0" fontId="19" fillId="9" borderId="33" xfId="0" applyFont="1" applyFill="1" applyBorder="1"/>
    <xf numFmtId="0" fontId="19" fillId="9" borderId="33" xfId="0" applyFont="1" applyFill="1" applyBorder="1" applyAlignment="1">
      <alignment horizontal="center"/>
    </xf>
    <xf numFmtId="0" fontId="20" fillId="9" borderId="33" xfId="0" applyFont="1" applyFill="1" applyBorder="1" applyAlignment="1"/>
    <xf numFmtId="0" fontId="20" fillId="9" borderId="33" xfId="0" applyFont="1" applyFill="1" applyBorder="1" applyAlignment="1">
      <alignment horizontal="center"/>
    </xf>
    <xf numFmtId="0" fontId="0" fillId="9" borderId="34" xfId="0" applyFill="1" applyBorder="1"/>
    <xf numFmtId="4" fontId="19" fillId="0" borderId="36" xfId="0" applyNumberFormat="1" applyFont="1" applyFill="1" applyBorder="1" applyAlignment="1">
      <alignment vertical="top"/>
    </xf>
    <xf numFmtId="170" fontId="22" fillId="0" borderId="0" xfId="1" applyNumberFormat="1" applyFont="1" applyFill="1" applyBorder="1" applyAlignment="1">
      <alignment vertical="center"/>
    </xf>
    <xf numFmtId="170" fontId="21" fillId="0" borderId="36" xfId="1" applyNumberFormat="1" applyFont="1" applyFill="1" applyBorder="1" applyAlignment="1">
      <alignment vertical="center"/>
    </xf>
    <xf numFmtId="170" fontId="25" fillId="0" borderId="36" xfId="1" applyNumberFormat="1" applyFont="1" applyFill="1" applyBorder="1" applyAlignment="1">
      <alignment vertical="center"/>
    </xf>
    <xf numFmtId="2" fontId="19" fillId="0" borderId="36" xfId="0" applyNumberFormat="1" applyFont="1" applyFill="1" applyBorder="1" applyAlignment="1">
      <alignment vertical="top"/>
    </xf>
    <xf numFmtId="165" fontId="19" fillId="0" borderId="36" xfId="2" applyNumberFormat="1" applyFont="1" applyFill="1" applyBorder="1" applyAlignment="1" applyProtection="1">
      <protection locked="0"/>
    </xf>
    <xf numFmtId="0" fontId="1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/>
    <xf numFmtId="0" fontId="0" fillId="0" borderId="0" xfId="0" applyBorder="1" applyAlignment="1"/>
    <xf numFmtId="43" fontId="0" fillId="0" borderId="0" xfId="1" applyFont="1" applyFill="1"/>
    <xf numFmtId="0" fontId="0" fillId="3" borderId="0" xfId="0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 wrapText="1"/>
    </xf>
    <xf numFmtId="49" fontId="0" fillId="3" borderId="0" xfId="1" applyNumberFormat="1" applyFont="1" applyFill="1" applyBorder="1" applyAlignment="1">
      <alignment horizontal="left"/>
    </xf>
    <xf numFmtId="43" fontId="0" fillId="0" borderId="0" xfId="1" applyFont="1" applyFill="1" applyBorder="1" applyAlignment="1"/>
    <xf numFmtId="43" fontId="0" fillId="0" borderId="0" xfId="0" applyNumberFormat="1" applyFill="1"/>
    <xf numFmtId="0" fontId="0" fillId="0" borderId="0" xfId="0" applyFill="1"/>
    <xf numFmtId="10" fontId="0" fillId="0" borderId="0" xfId="2" applyNumberFormat="1" applyFont="1" applyFill="1"/>
    <xf numFmtId="9" fontId="0" fillId="0" borderId="0" xfId="2" applyFont="1" applyFill="1"/>
    <xf numFmtId="43" fontId="12" fillId="7" borderId="0" xfId="1" applyFont="1" applyFill="1" applyBorder="1" applyAlignment="1">
      <alignment vertical="center"/>
    </xf>
    <xf numFmtId="43" fontId="13" fillId="7" borderId="0" xfId="1" applyFont="1" applyFill="1" applyBorder="1" applyAlignment="1">
      <alignment vertical="center"/>
    </xf>
    <xf numFmtId="167" fontId="0" fillId="3" borderId="0" xfId="0" applyNumberFormat="1" applyFill="1" applyBorder="1" applyAlignment="1">
      <alignment horizontal="center"/>
    </xf>
    <xf numFmtId="0" fontId="2" fillId="4" borderId="30" xfId="0" applyFont="1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165" fontId="0" fillId="3" borderId="0" xfId="2" applyNumberFormat="1" applyFont="1" applyFill="1" applyBorder="1" applyAlignment="1" applyProtection="1">
      <protection locked="0"/>
    </xf>
    <xf numFmtId="0" fontId="0" fillId="0" borderId="0" xfId="0" applyFont="1" applyFill="1" applyBorder="1" applyAlignment="1">
      <alignment horizontal="center"/>
    </xf>
    <xf numFmtId="9" fontId="0" fillId="0" borderId="0" xfId="2" applyFont="1" applyFill="1" applyBorder="1" applyAlignment="1"/>
  </cellXfs>
  <cellStyles count="12">
    <cellStyle name="Comma" xfId="1" builtinId="3"/>
    <cellStyle name="Comma 2" xfId="8"/>
    <cellStyle name="Comma 3" xfId="10"/>
    <cellStyle name="Currency" xfId="6" builtinId="4"/>
    <cellStyle name="Currency 2" xfId="11"/>
    <cellStyle name="Normal" xfId="0" builtinId="0"/>
    <cellStyle name="Normal 11" xfId="3"/>
    <cellStyle name="Normal 2" xfId="5"/>
    <cellStyle name="Normal 3" xfId="7"/>
    <cellStyle name="Normal 4" xfId="9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2</xdr:row>
      <xdr:rowOff>0</xdr:rowOff>
    </xdr:from>
    <xdr:to>
      <xdr:col>4</xdr:col>
      <xdr:colOff>2962275</xdr:colOff>
      <xdr:row>9</xdr:row>
      <xdr:rowOff>36988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087"/>
        <a:stretch/>
      </xdr:blipFill>
      <xdr:spPr>
        <a:xfrm>
          <a:off x="789214" y="381000"/>
          <a:ext cx="3525611" cy="137048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523875</xdr:colOff>
      <xdr:row>2</xdr:row>
      <xdr:rowOff>19497</xdr:rowOff>
    </xdr:from>
    <xdr:to>
      <xdr:col>13</xdr:col>
      <xdr:colOff>137954</xdr:colOff>
      <xdr:row>6</xdr:row>
      <xdr:rowOff>149025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6080"/>
        <a:stretch/>
      </xdr:blipFill>
      <xdr:spPr>
        <a:xfrm>
          <a:off x="7800975" y="400497"/>
          <a:ext cx="5500529" cy="8915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\PE\AdminPD\Data%20Management\Client%20centric%20information\Firmwide%20usage\iFee_v1.7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"/>
      <sheetName val="Log"/>
      <sheetName val="Input"/>
      <sheetName val="Macros"/>
      <sheetName val="Update"/>
      <sheetName val="Aux"/>
      <sheetName val="Fee_Overview"/>
      <sheetName val="Legend"/>
      <sheetName val="Disclaimer"/>
      <sheetName val="Macros_Export"/>
      <sheetName val="Prod"/>
      <sheetName val="Cust"/>
      <sheetName val="Subscri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D27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N106"/>
  <sheetViews>
    <sheetView tabSelected="1" view="pageBreakPreview" topLeftCell="A58" zoomScale="70" zoomScaleNormal="70" zoomScaleSheetLayoutView="70" workbookViewId="0">
      <selection activeCell="T19" sqref="T19"/>
    </sheetView>
  </sheetViews>
  <sheetFormatPr defaultColWidth="10.7109375" defaultRowHeight="15"/>
  <cols>
    <col min="1" max="1" width="5.7109375" style="168" customWidth="1"/>
    <col min="2" max="2" width="5.7109375" style="169" customWidth="1"/>
    <col min="3" max="3" width="5.28515625" style="117" customWidth="1"/>
    <col min="4" max="4" width="3.5703125" style="117" customWidth="1"/>
    <col min="5" max="5" width="74.140625" style="117" customWidth="1"/>
    <col min="6" max="6" width="14.7109375" style="117" customWidth="1"/>
    <col min="7" max="7" width="14.7109375" style="166" customWidth="1"/>
    <col min="8" max="8" width="6.42578125" style="117" customWidth="1"/>
    <col min="9" max="9" width="24.140625" style="117" customWidth="1"/>
    <col min="10" max="10" width="2.7109375" style="117" customWidth="1"/>
    <col min="11" max="11" width="14.7109375" style="117" customWidth="1"/>
    <col min="12" max="12" width="2.7109375" style="117" customWidth="1"/>
    <col min="13" max="13" width="22.85546875" style="117" customWidth="1"/>
    <col min="14" max="15" width="2.7109375" style="117" customWidth="1"/>
    <col min="16" max="16384" width="10.7109375" style="117"/>
  </cols>
  <sheetData>
    <row r="11" spans="3:14">
      <c r="C11" s="270"/>
    </row>
    <row r="12" spans="3:14" ht="27.75">
      <c r="C12" s="175" t="s">
        <v>149</v>
      </c>
    </row>
    <row r="13" spans="3:14">
      <c r="C13" s="270"/>
    </row>
    <row r="14" spans="3:14" ht="15.75" thickBot="1">
      <c r="C14" s="271"/>
    </row>
    <row r="15" spans="3:14" ht="9.75" customHeight="1">
      <c r="C15" s="256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8"/>
    </row>
    <row r="16" spans="3:14" ht="21">
      <c r="C16" s="176"/>
      <c r="D16" s="177"/>
      <c r="E16" s="177"/>
      <c r="F16" s="180"/>
      <c r="G16" s="177"/>
      <c r="H16" s="177"/>
      <c r="I16" s="177"/>
      <c r="J16" s="177"/>
      <c r="K16" s="177"/>
      <c r="L16" s="177"/>
      <c r="M16" s="177"/>
      <c r="N16" s="259"/>
    </row>
    <row r="17" spans="1:14" ht="9.75" customHeight="1">
      <c r="C17" s="176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259"/>
    </row>
    <row r="18" spans="1:14" ht="18">
      <c r="A18" s="170"/>
      <c r="C18" s="200" t="s">
        <v>79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206"/>
    </row>
    <row r="19" spans="1:14">
      <c r="C19" s="260"/>
      <c r="D19" s="180" t="s">
        <v>150</v>
      </c>
      <c r="E19" s="217"/>
      <c r="F19" s="290"/>
      <c r="G19" s="291"/>
      <c r="H19" s="291"/>
      <c r="I19" s="291"/>
      <c r="J19" s="180"/>
      <c r="K19" s="180"/>
      <c r="L19" s="180"/>
      <c r="M19" s="180"/>
      <c r="N19" s="261"/>
    </row>
    <row r="20" spans="1:14">
      <c r="C20" s="260"/>
      <c r="D20" s="180" t="s">
        <v>151</v>
      </c>
      <c r="E20" s="217"/>
      <c r="F20" s="290"/>
      <c r="G20" s="291"/>
      <c r="H20" s="291"/>
      <c r="I20" s="291"/>
      <c r="J20" s="180"/>
      <c r="K20" s="180"/>
      <c r="L20" s="180"/>
      <c r="M20" s="180"/>
      <c r="N20" s="261"/>
    </row>
    <row r="21" spans="1:14">
      <c r="A21" s="170"/>
      <c r="C21" s="260"/>
      <c r="D21" s="180" t="s">
        <v>97</v>
      </c>
      <c r="E21" s="217"/>
      <c r="F21" s="290"/>
      <c r="G21" s="291"/>
      <c r="H21" s="291"/>
      <c r="I21" s="291"/>
      <c r="J21" s="180"/>
      <c r="K21" s="180"/>
      <c r="L21" s="180"/>
      <c r="M21" s="180"/>
      <c r="N21" s="261"/>
    </row>
    <row r="22" spans="1:14">
      <c r="C22" s="260"/>
      <c r="D22" s="180" t="s">
        <v>152</v>
      </c>
      <c r="E22" s="217"/>
      <c r="F22" s="292"/>
      <c r="G22" s="293"/>
      <c r="H22" s="293"/>
      <c r="I22" s="293"/>
      <c r="J22" s="180"/>
      <c r="K22" s="180"/>
      <c r="L22" s="180"/>
      <c r="M22" s="180"/>
      <c r="N22" s="261"/>
    </row>
    <row r="23" spans="1:14">
      <c r="C23" s="260"/>
      <c r="D23" s="180" t="s">
        <v>153</v>
      </c>
      <c r="E23" s="217"/>
      <c r="F23" s="180" t="s">
        <v>36</v>
      </c>
      <c r="G23" s="182"/>
      <c r="H23" s="180" t="s">
        <v>35</v>
      </c>
      <c r="I23" s="183"/>
      <c r="J23" s="180"/>
      <c r="K23" s="180"/>
      <c r="L23" s="180"/>
      <c r="M23" s="180"/>
      <c r="N23" s="261"/>
    </row>
    <row r="24" spans="1:14">
      <c r="A24" s="170"/>
      <c r="C24" s="260"/>
      <c r="D24" s="180" t="s">
        <v>154</v>
      </c>
      <c r="E24" s="217"/>
      <c r="F24" s="184"/>
      <c r="G24" s="180"/>
      <c r="H24" s="180"/>
      <c r="I24" s="180"/>
      <c r="J24" s="180"/>
      <c r="K24" s="180"/>
      <c r="L24" s="180"/>
      <c r="M24" s="180"/>
      <c r="N24" s="261"/>
    </row>
    <row r="25" spans="1:14">
      <c r="C25" s="260"/>
      <c r="D25" s="180" t="s">
        <v>74</v>
      </c>
      <c r="E25" s="217"/>
      <c r="F25" s="184"/>
      <c r="G25" s="180"/>
      <c r="H25" s="180"/>
      <c r="I25" s="180"/>
      <c r="J25" s="180"/>
      <c r="K25" s="180"/>
      <c r="L25" s="180"/>
      <c r="M25" s="180"/>
      <c r="N25" s="261"/>
    </row>
    <row r="26" spans="1:14">
      <c r="C26" s="260"/>
      <c r="D26" s="180" t="s">
        <v>148</v>
      </c>
      <c r="E26" s="217"/>
      <c r="F26" s="184" t="s">
        <v>190</v>
      </c>
      <c r="G26" s="180"/>
      <c r="H26" s="180"/>
      <c r="I26" s="180"/>
      <c r="J26" s="180"/>
      <c r="K26" s="180"/>
      <c r="L26" s="180"/>
      <c r="M26" s="180"/>
      <c r="N26" s="261"/>
    </row>
    <row r="27" spans="1:14">
      <c r="C27" s="260"/>
      <c r="D27" s="218"/>
      <c r="E27" s="218"/>
      <c r="F27" s="180"/>
      <c r="G27" s="180"/>
      <c r="H27" s="180"/>
      <c r="I27" s="180"/>
      <c r="J27" s="180"/>
      <c r="K27" s="180"/>
      <c r="L27" s="180"/>
      <c r="M27" s="180"/>
      <c r="N27" s="261"/>
    </row>
    <row r="28" spans="1:14" ht="18">
      <c r="A28" s="170"/>
      <c r="C28" s="200" t="s">
        <v>82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262"/>
    </row>
    <row r="29" spans="1:14" ht="9.75" customHeight="1">
      <c r="C29" s="219"/>
      <c r="D29" s="218"/>
      <c r="E29" s="218"/>
      <c r="F29" s="220"/>
      <c r="G29" s="220"/>
      <c r="H29" s="217"/>
      <c r="I29" s="220"/>
      <c r="J29" s="217"/>
      <c r="K29" s="217"/>
      <c r="L29" s="217"/>
      <c r="M29" s="217"/>
      <c r="N29" s="231"/>
    </row>
    <row r="30" spans="1:14">
      <c r="B30" s="168"/>
      <c r="C30" s="219"/>
      <c r="D30" s="218"/>
      <c r="E30" s="218"/>
      <c r="F30" s="221"/>
      <c r="G30" s="222"/>
      <c r="H30" s="217"/>
      <c r="I30" s="232" t="s">
        <v>105</v>
      </c>
      <c r="J30" s="233"/>
      <c r="K30" s="233"/>
      <c r="L30" s="233"/>
      <c r="M30" s="232" t="s">
        <v>97</v>
      </c>
      <c r="N30" s="231"/>
    </row>
    <row r="31" spans="1:14" ht="9.75" customHeight="1">
      <c r="C31" s="219"/>
      <c r="D31" s="218"/>
      <c r="E31" s="218"/>
      <c r="F31" s="221"/>
      <c r="G31" s="222"/>
      <c r="H31" s="217"/>
      <c r="I31" s="220"/>
      <c r="J31" s="217"/>
      <c r="K31" s="217"/>
      <c r="L31" s="217"/>
      <c r="M31" s="220"/>
      <c r="N31" s="234"/>
    </row>
    <row r="32" spans="1:14" s="124" customFormat="1">
      <c r="A32" s="171"/>
      <c r="B32" s="172"/>
      <c r="C32" s="223"/>
      <c r="D32" s="180" t="s">
        <v>96</v>
      </c>
      <c r="E32" s="224"/>
      <c r="F32" s="225"/>
      <c r="G32" s="226"/>
      <c r="H32" s="227"/>
      <c r="I32" s="192">
        <v>0</v>
      </c>
      <c r="J32" s="235"/>
      <c r="K32" s="235"/>
      <c r="L32" s="235"/>
      <c r="M32" s="192">
        <v>0</v>
      </c>
      <c r="N32" s="237"/>
    </row>
    <row r="33" spans="1:14" s="124" customFormat="1">
      <c r="A33" s="171"/>
      <c r="B33" s="172"/>
      <c r="C33" s="223"/>
      <c r="D33" s="180" t="s">
        <v>155</v>
      </c>
      <c r="E33" s="224"/>
      <c r="F33" s="225"/>
      <c r="G33" s="226"/>
      <c r="H33" s="227"/>
      <c r="I33" s="263">
        <v>0</v>
      </c>
      <c r="J33" s="236"/>
      <c r="K33" s="236"/>
      <c r="L33" s="236"/>
      <c r="M33" s="264">
        <v>0</v>
      </c>
      <c r="N33" s="237"/>
    </row>
    <row r="34" spans="1:14">
      <c r="A34" s="171"/>
      <c r="C34" s="228"/>
      <c r="D34" s="180" t="s">
        <v>156</v>
      </c>
      <c r="E34" s="201"/>
      <c r="F34" s="201"/>
      <c r="G34" s="229"/>
      <c r="H34" s="217"/>
      <c r="I34" s="193">
        <f>$I$33*M34</f>
        <v>0</v>
      </c>
      <c r="J34" s="233"/>
      <c r="K34" s="233"/>
      <c r="L34" s="233"/>
      <c r="M34" s="192">
        <v>0</v>
      </c>
      <c r="N34" s="237"/>
    </row>
    <row r="35" spans="1:14">
      <c r="A35" s="171"/>
      <c r="C35" s="230"/>
      <c r="D35" s="180" t="s">
        <v>157</v>
      </c>
      <c r="E35" s="221"/>
      <c r="F35" s="221"/>
      <c r="G35" s="222"/>
      <c r="H35" s="221"/>
      <c r="I35" s="193">
        <f t="shared" ref="I35:I37" si="0">$I$33*M35</f>
        <v>0</v>
      </c>
      <c r="J35" s="180"/>
      <c r="K35" s="180"/>
      <c r="L35" s="180"/>
      <c r="M35" s="185">
        <v>0</v>
      </c>
      <c r="N35" s="237"/>
    </row>
    <row r="36" spans="1:14">
      <c r="A36" s="171"/>
      <c r="C36" s="230"/>
      <c r="D36" s="180" t="s">
        <v>158</v>
      </c>
      <c r="E36" s="221"/>
      <c r="F36" s="221"/>
      <c r="G36" s="222"/>
      <c r="H36" s="221"/>
      <c r="I36" s="193">
        <f t="shared" si="0"/>
        <v>0</v>
      </c>
      <c r="J36" s="180"/>
      <c r="K36" s="180"/>
      <c r="L36" s="180"/>
      <c r="M36" s="185">
        <v>0</v>
      </c>
      <c r="N36" s="237"/>
    </row>
    <row r="37" spans="1:14">
      <c r="A37" s="171"/>
      <c r="C37" s="230"/>
      <c r="D37" s="180" t="s">
        <v>159</v>
      </c>
      <c r="E37" s="221"/>
      <c r="F37" s="221"/>
      <c r="G37" s="222"/>
      <c r="H37" s="221"/>
      <c r="I37" s="193">
        <f t="shared" si="0"/>
        <v>0</v>
      </c>
      <c r="J37" s="180"/>
      <c r="K37" s="180"/>
      <c r="L37" s="180"/>
      <c r="M37" s="185">
        <v>0</v>
      </c>
      <c r="N37" s="237"/>
    </row>
    <row r="38" spans="1:14">
      <c r="C38" s="219"/>
      <c r="D38" s="218"/>
      <c r="E38" s="218"/>
      <c r="F38" s="221"/>
      <c r="G38" s="222"/>
      <c r="H38" s="221"/>
      <c r="I38" s="221"/>
      <c r="J38" s="221"/>
      <c r="K38" s="221"/>
      <c r="L38" s="221"/>
      <c r="M38" s="221"/>
      <c r="N38" s="237"/>
    </row>
    <row r="39" spans="1:14" ht="18">
      <c r="A39" s="170"/>
      <c r="C39" s="200" t="s">
        <v>147</v>
      </c>
      <c r="D39" s="179"/>
      <c r="E39" s="179"/>
      <c r="F39" s="179"/>
      <c r="G39" s="179"/>
      <c r="H39" s="179"/>
      <c r="I39" s="272">
        <f>I41+I46+I53</f>
        <v>0</v>
      </c>
      <c r="J39" s="186"/>
      <c r="K39" s="186"/>
      <c r="L39" s="186"/>
      <c r="M39" s="272">
        <f>M41+M46+M53</f>
        <v>0</v>
      </c>
      <c r="N39" s="262"/>
    </row>
    <row r="40" spans="1:14" ht="21">
      <c r="C40" s="176"/>
      <c r="D40" s="177"/>
      <c r="E40" s="177"/>
      <c r="F40" s="177"/>
      <c r="G40" s="177"/>
      <c r="H40" s="177"/>
      <c r="I40" s="273"/>
      <c r="J40" s="177"/>
      <c r="K40" s="177"/>
      <c r="L40" s="177"/>
      <c r="M40" s="273"/>
      <c r="N40" s="259"/>
    </row>
    <row r="41" spans="1:14" ht="21">
      <c r="A41" s="173"/>
      <c r="C41" s="176"/>
      <c r="D41" s="186" t="s">
        <v>163</v>
      </c>
      <c r="E41" s="186"/>
      <c r="F41" s="187" t="s">
        <v>189</v>
      </c>
      <c r="G41" s="186"/>
      <c r="H41" s="186"/>
      <c r="I41" s="283">
        <f>SUM(I42:I44)</f>
        <v>0</v>
      </c>
      <c r="J41" s="186"/>
      <c r="K41" s="186"/>
      <c r="L41" s="186"/>
      <c r="M41" s="283">
        <f>SUM(M42:M44)</f>
        <v>0</v>
      </c>
      <c r="N41" s="265"/>
    </row>
    <row r="42" spans="1:14" ht="21">
      <c r="C42" s="176"/>
      <c r="D42" s="201"/>
      <c r="E42" s="180" t="s">
        <v>160</v>
      </c>
      <c r="F42" s="188">
        <v>0</v>
      </c>
      <c r="G42" s="229"/>
      <c r="H42" s="221"/>
      <c r="I42" s="185">
        <v>0</v>
      </c>
      <c r="J42" s="221"/>
      <c r="K42" s="221"/>
      <c r="L42" s="201"/>
      <c r="M42" s="185">
        <v>0</v>
      </c>
      <c r="N42" s="195"/>
    </row>
    <row r="43" spans="1:14" ht="21">
      <c r="A43" s="173"/>
      <c r="C43" s="176"/>
      <c r="D43" s="201"/>
      <c r="E43" s="180" t="s">
        <v>161</v>
      </c>
      <c r="F43" s="201"/>
      <c r="G43" s="229"/>
      <c r="H43" s="221"/>
      <c r="I43" s="185">
        <f>G46</f>
        <v>0</v>
      </c>
      <c r="J43" s="238"/>
      <c r="K43" s="238"/>
      <c r="L43" s="238"/>
      <c r="M43" s="185">
        <f>K46</f>
        <v>0</v>
      </c>
      <c r="N43" s="195"/>
    </row>
    <row r="44" spans="1:14" ht="21">
      <c r="C44" s="176"/>
      <c r="D44" s="201"/>
      <c r="E44" s="180" t="s">
        <v>162</v>
      </c>
      <c r="F44" s="201"/>
      <c r="G44" s="229"/>
      <c r="H44" s="221"/>
      <c r="I44" s="189">
        <v>0</v>
      </c>
      <c r="J44" s="221"/>
      <c r="K44" s="221"/>
      <c r="L44" s="201"/>
      <c r="M44" s="189">
        <v>0</v>
      </c>
      <c r="N44" s="195"/>
    </row>
    <row r="45" spans="1:14" ht="21">
      <c r="A45" s="173"/>
      <c r="C45" s="176"/>
      <c r="D45" s="201"/>
      <c r="E45" s="221"/>
      <c r="F45" s="201"/>
      <c r="G45" s="229"/>
      <c r="H45" s="201"/>
      <c r="I45" s="201"/>
      <c r="J45" s="201"/>
      <c r="K45" s="201"/>
      <c r="L45" s="201"/>
      <c r="M45" s="201"/>
      <c r="N45" s="195"/>
    </row>
    <row r="46" spans="1:14" ht="21">
      <c r="B46" s="168"/>
      <c r="C46" s="176"/>
      <c r="D46" s="186" t="s">
        <v>164</v>
      </c>
      <c r="E46" s="186"/>
      <c r="F46" s="187" t="s">
        <v>145</v>
      </c>
      <c r="G46" s="284">
        <f>SUM(G47:G51)</f>
        <v>0</v>
      </c>
      <c r="H46" s="194"/>
      <c r="I46" s="205">
        <f>SUM(I47:I51)</f>
        <v>0</v>
      </c>
      <c r="J46" s="198"/>
      <c r="K46" s="284">
        <f>SUM(K47:K51)</f>
        <v>0</v>
      </c>
      <c r="L46" s="198"/>
      <c r="M46" s="205">
        <f>SUM(M47:M51)</f>
        <v>0</v>
      </c>
      <c r="N46" s="239"/>
    </row>
    <row r="47" spans="1:14" ht="21">
      <c r="A47" s="173"/>
      <c r="C47" s="176"/>
      <c r="D47" s="180"/>
      <c r="E47" s="180" t="s">
        <v>165</v>
      </c>
      <c r="F47" s="190">
        <v>0</v>
      </c>
      <c r="G47" s="185">
        <f>-I47*F47</f>
        <v>0</v>
      </c>
      <c r="H47" s="201"/>
      <c r="I47" s="192">
        <v>0</v>
      </c>
      <c r="J47" s="181"/>
      <c r="K47" s="185">
        <f>-M47*F47</f>
        <v>0</v>
      </c>
      <c r="L47" s="181"/>
      <c r="M47" s="193">
        <v>0</v>
      </c>
      <c r="N47" s="195"/>
    </row>
    <row r="48" spans="1:14" ht="21">
      <c r="C48" s="176"/>
      <c r="D48" s="180"/>
      <c r="E48" s="180" t="s">
        <v>166</v>
      </c>
      <c r="F48" s="190">
        <v>0</v>
      </c>
      <c r="G48" s="185">
        <f>-I48*F48</f>
        <v>0</v>
      </c>
      <c r="H48" s="201"/>
      <c r="I48" s="192">
        <v>0</v>
      </c>
      <c r="J48" s="181"/>
      <c r="K48" s="185">
        <f>-M48*F48</f>
        <v>0</v>
      </c>
      <c r="L48" s="181"/>
      <c r="M48" s="193">
        <v>0</v>
      </c>
      <c r="N48" s="195"/>
    </row>
    <row r="49" spans="1:14" ht="21">
      <c r="A49" s="173"/>
      <c r="C49" s="176"/>
      <c r="D49" s="180"/>
      <c r="E49" s="180" t="s">
        <v>167</v>
      </c>
      <c r="F49" s="190">
        <v>0</v>
      </c>
      <c r="G49" s="185">
        <f>-I49*F49</f>
        <v>0</v>
      </c>
      <c r="H49" s="201"/>
      <c r="I49" s="192">
        <v>0</v>
      </c>
      <c r="J49" s="181"/>
      <c r="K49" s="185">
        <f>-M49*F49</f>
        <v>0</v>
      </c>
      <c r="L49" s="181"/>
      <c r="M49" s="193">
        <v>0</v>
      </c>
      <c r="N49" s="195"/>
    </row>
    <row r="50" spans="1:14" ht="21">
      <c r="C50" s="176"/>
      <c r="D50" s="180"/>
      <c r="E50" s="180" t="s">
        <v>168</v>
      </c>
      <c r="F50" s="190">
        <v>0</v>
      </c>
      <c r="G50" s="185">
        <f>-I50*F50</f>
        <v>0</v>
      </c>
      <c r="H50" s="201"/>
      <c r="I50" s="192">
        <v>0</v>
      </c>
      <c r="J50" s="181"/>
      <c r="K50" s="185">
        <f>-M50*F50</f>
        <v>0</v>
      </c>
      <c r="L50" s="181"/>
      <c r="M50" s="193">
        <v>0</v>
      </c>
      <c r="N50" s="195"/>
    </row>
    <row r="51" spans="1:14" ht="21">
      <c r="A51" s="173"/>
      <c r="C51" s="176"/>
      <c r="D51" s="180"/>
      <c r="E51" s="180" t="s">
        <v>54</v>
      </c>
      <c r="F51" s="191">
        <v>0</v>
      </c>
      <c r="G51" s="185">
        <f>-I51*F51</f>
        <v>0</v>
      </c>
      <c r="H51" s="201"/>
      <c r="I51" s="192">
        <v>0</v>
      </c>
      <c r="J51" s="181"/>
      <c r="K51" s="185">
        <f>-M51*F51</f>
        <v>0</v>
      </c>
      <c r="L51" s="181"/>
      <c r="M51" s="193">
        <v>0</v>
      </c>
      <c r="N51" s="195"/>
    </row>
    <row r="52" spans="1:14" ht="21">
      <c r="C52" s="176"/>
      <c r="D52" s="180"/>
      <c r="E52" s="180" t="s">
        <v>130</v>
      </c>
      <c r="F52" s="201"/>
      <c r="G52" s="229"/>
      <c r="H52" s="201"/>
      <c r="I52" s="201"/>
      <c r="J52" s="201"/>
      <c r="K52" s="201"/>
      <c r="L52" s="201"/>
      <c r="M52" s="201"/>
      <c r="N52" s="195"/>
    </row>
    <row r="53" spans="1:14" ht="21">
      <c r="A53" s="173"/>
      <c r="C53" s="176"/>
      <c r="D53" s="186" t="s">
        <v>169</v>
      </c>
      <c r="E53" s="186"/>
      <c r="F53" s="186"/>
      <c r="G53" s="197"/>
      <c r="H53" s="199"/>
      <c r="I53" s="286">
        <f>I87</f>
        <v>0</v>
      </c>
      <c r="J53" s="199"/>
      <c r="K53" s="199"/>
      <c r="L53" s="199"/>
      <c r="M53" s="286">
        <f>M87</f>
        <v>0</v>
      </c>
      <c r="N53" s="196"/>
    </row>
    <row r="54" spans="1:14" ht="21">
      <c r="A54" s="170"/>
      <c r="C54" s="176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259"/>
    </row>
    <row r="55" spans="1:14" ht="21">
      <c r="A55" s="170"/>
      <c r="C55" s="200" t="s">
        <v>106</v>
      </c>
      <c r="D55" s="179"/>
      <c r="E55" s="179"/>
      <c r="F55" s="179"/>
      <c r="G55" s="179"/>
      <c r="H55" s="179"/>
      <c r="I55" s="202">
        <f>I57+I64</f>
        <v>0</v>
      </c>
      <c r="J55" s="199"/>
      <c r="K55" s="199"/>
      <c r="L55" s="199"/>
      <c r="M55" s="202">
        <f>M57+M64</f>
        <v>0</v>
      </c>
      <c r="N55" s="259"/>
    </row>
    <row r="56" spans="1:14" ht="21">
      <c r="C56" s="176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259"/>
    </row>
    <row r="57" spans="1:14">
      <c r="A57" s="173"/>
      <c r="C57" s="240"/>
      <c r="D57" s="186" t="s">
        <v>170</v>
      </c>
      <c r="E57" s="186"/>
      <c r="F57" s="186"/>
      <c r="G57" s="186"/>
      <c r="H57" s="186"/>
      <c r="I57" s="287">
        <v>0</v>
      </c>
      <c r="J57" s="203"/>
      <c r="K57" s="203"/>
      <c r="L57" s="203"/>
      <c r="M57" s="287">
        <v>0</v>
      </c>
      <c r="N57" s="265"/>
    </row>
    <row r="58" spans="1:14">
      <c r="C58" s="228"/>
      <c r="D58" s="201"/>
      <c r="E58" s="204" t="s">
        <v>171</v>
      </c>
      <c r="F58" s="204"/>
      <c r="G58" s="204"/>
      <c r="H58" s="204"/>
      <c r="I58" s="192">
        <v>0</v>
      </c>
      <c r="J58" s="241"/>
      <c r="K58" s="241"/>
      <c r="L58" s="241"/>
      <c r="M58" s="192">
        <v>0</v>
      </c>
      <c r="N58" s="195"/>
    </row>
    <row r="59" spans="1:14">
      <c r="C59" s="240"/>
      <c r="D59" s="201"/>
      <c r="E59" s="180" t="s">
        <v>172</v>
      </c>
      <c r="F59" s="204"/>
      <c r="G59" s="204"/>
      <c r="H59" s="204"/>
      <c r="I59" s="192">
        <v>0</v>
      </c>
      <c r="J59" s="241"/>
      <c r="K59" s="241"/>
      <c r="L59" s="241"/>
      <c r="M59" s="192">
        <v>0</v>
      </c>
      <c r="N59" s="195"/>
    </row>
    <row r="60" spans="1:14">
      <c r="A60" s="173"/>
      <c r="C60" s="228"/>
      <c r="D60" s="201"/>
      <c r="E60" s="180" t="s">
        <v>173</v>
      </c>
      <c r="F60" s="204"/>
      <c r="G60" s="204"/>
      <c r="H60" s="204"/>
      <c r="I60" s="192">
        <v>0</v>
      </c>
      <c r="J60" s="241"/>
      <c r="K60" s="241"/>
      <c r="L60" s="241"/>
      <c r="M60" s="192">
        <v>0</v>
      </c>
      <c r="N60" s="195"/>
    </row>
    <row r="61" spans="1:14">
      <c r="A61" s="173"/>
      <c r="C61" s="228"/>
      <c r="D61" s="201"/>
      <c r="E61" s="180" t="s">
        <v>174</v>
      </c>
      <c r="F61" s="204"/>
      <c r="G61" s="204"/>
      <c r="H61" s="204"/>
      <c r="I61" s="192">
        <v>0</v>
      </c>
      <c r="J61" s="241"/>
      <c r="K61" s="241"/>
      <c r="L61" s="241"/>
      <c r="M61" s="192">
        <v>0</v>
      </c>
      <c r="N61" s="195"/>
    </row>
    <row r="62" spans="1:14">
      <c r="A62" s="173"/>
      <c r="C62" s="240"/>
      <c r="D62" s="201"/>
      <c r="E62" s="180" t="s">
        <v>175</v>
      </c>
      <c r="F62" s="204"/>
      <c r="G62" s="204"/>
      <c r="H62" s="204"/>
      <c r="I62" s="192">
        <v>0</v>
      </c>
      <c r="J62" s="241"/>
      <c r="K62" s="241"/>
      <c r="L62" s="241"/>
      <c r="M62" s="192">
        <v>0</v>
      </c>
      <c r="N62" s="195"/>
    </row>
    <row r="63" spans="1:14">
      <c r="A63" s="173"/>
      <c r="C63" s="219"/>
      <c r="D63" s="218"/>
      <c r="E63" s="218"/>
      <c r="F63" s="204"/>
      <c r="G63" s="204"/>
      <c r="H63" s="204"/>
      <c r="I63" s="241"/>
      <c r="J63" s="242"/>
      <c r="K63" s="242"/>
      <c r="L63" s="242"/>
      <c r="M63" s="242"/>
      <c r="N63" s="243"/>
    </row>
    <row r="64" spans="1:14">
      <c r="A64" s="173"/>
      <c r="C64" s="240"/>
      <c r="D64" s="203" t="s">
        <v>176</v>
      </c>
      <c r="E64" s="203"/>
      <c r="F64" s="203"/>
      <c r="G64" s="203"/>
      <c r="H64" s="203"/>
      <c r="I64" s="286">
        <v>0</v>
      </c>
      <c r="J64" s="203"/>
      <c r="K64" s="203"/>
      <c r="L64" s="203"/>
      <c r="M64" s="286">
        <v>0</v>
      </c>
      <c r="N64" s="274"/>
    </row>
    <row r="65" spans="1:14">
      <c r="A65" s="173"/>
      <c r="C65" s="228"/>
      <c r="D65" s="201"/>
      <c r="E65" s="180" t="s">
        <v>177</v>
      </c>
      <c r="F65" s="201"/>
      <c r="G65" s="229"/>
      <c r="H65" s="221"/>
      <c r="I65" s="192">
        <v>0</v>
      </c>
      <c r="J65" s="241"/>
      <c r="K65" s="241"/>
      <c r="L65" s="241"/>
      <c r="M65" s="192">
        <v>0</v>
      </c>
      <c r="N65" s="195"/>
    </row>
    <row r="66" spans="1:14">
      <c r="C66" s="228"/>
      <c r="D66" s="201"/>
      <c r="E66" s="180" t="s">
        <v>178</v>
      </c>
      <c r="F66" s="201"/>
      <c r="G66" s="229"/>
      <c r="H66" s="221"/>
      <c r="I66" s="192">
        <v>0</v>
      </c>
      <c r="J66" s="241"/>
      <c r="K66" s="241"/>
      <c r="L66" s="241"/>
      <c r="M66" s="192">
        <v>0</v>
      </c>
      <c r="N66" s="195"/>
    </row>
    <row r="67" spans="1:14">
      <c r="A67" s="173"/>
      <c r="C67" s="228"/>
      <c r="D67" s="201"/>
      <c r="E67" s="180" t="s">
        <v>179</v>
      </c>
      <c r="F67" s="201"/>
      <c r="G67" s="229"/>
      <c r="H67" s="221"/>
      <c r="I67" s="192">
        <v>0</v>
      </c>
      <c r="J67" s="241"/>
      <c r="K67" s="241"/>
      <c r="L67" s="241"/>
      <c r="M67" s="192">
        <v>0</v>
      </c>
      <c r="N67" s="195"/>
    </row>
    <row r="68" spans="1:14">
      <c r="A68" s="173"/>
      <c r="C68" s="228"/>
      <c r="D68" s="201"/>
      <c r="E68" s="180" t="s">
        <v>180</v>
      </c>
      <c r="F68" s="201"/>
      <c r="G68" s="229"/>
      <c r="H68" s="221"/>
      <c r="I68" s="192">
        <v>0</v>
      </c>
      <c r="J68" s="241"/>
      <c r="K68" s="241"/>
      <c r="L68" s="241"/>
      <c r="M68" s="192">
        <v>0</v>
      </c>
      <c r="N68" s="195"/>
    </row>
    <row r="69" spans="1:14">
      <c r="C69" s="228"/>
      <c r="D69" s="201"/>
      <c r="E69" s="180" t="s">
        <v>181</v>
      </c>
      <c r="F69" s="201"/>
      <c r="G69" s="229"/>
      <c r="H69" s="221"/>
      <c r="I69" s="192">
        <v>0</v>
      </c>
      <c r="J69" s="241"/>
      <c r="K69" s="241"/>
      <c r="L69" s="241"/>
      <c r="M69" s="192">
        <v>0</v>
      </c>
      <c r="N69" s="195"/>
    </row>
    <row r="70" spans="1:14">
      <c r="A70" s="173"/>
      <c r="C70" s="240"/>
      <c r="D70" s="201"/>
      <c r="E70" s="180" t="s">
        <v>175</v>
      </c>
      <c r="F70" s="201"/>
      <c r="G70" s="229"/>
      <c r="H70" s="221"/>
      <c r="I70" s="192">
        <v>0</v>
      </c>
      <c r="J70" s="241"/>
      <c r="K70" s="241"/>
      <c r="L70" s="241"/>
      <c r="M70" s="192">
        <v>0</v>
      </c>
      <c r="N70" s="195"/>
    </row>
    <row r="71" spans="1:14">
      <c r="C71" s="228"/>
      <c r="D71" s="201"/>
      <c r="E71" s="201"/>
      <c r="F71" s="201"/>
      <c r="G71" s="229"/>
      <c r="H71" s="221"/>
      <c r="I71" s="221"/>
      <c r="J71" s="221"/>
      <c r="K71" s="221"/>
      <c r="L71" s="221"/>
      <c r="M71" s="221"/>
      <c r="N71" s="195"/>
    </row>
    <row r="72" spans="1:14">
      <c r="C72" s="275" t="s">
        <v>108</v>
      </c>
      <c r="D72" s="203"/>
      <c r="E72" s="203"/>
      <c r="F72" s="203"/>
      <c r="G72" s="203"/>
      <c r="H72" s="203"/>
      <c r="I72" s="285">
        <f>SUM(I39,I55)</f>
        <v>0</v>
      </c>
      <c r="J72" s="203"/>
      <c r="K72" s="203"/>
      <c r="L72" s="203"/>
      <c r="M72" s="285">
        <f>M39+M55</f>
        <v>0</v>
      </c>
      <c r="N72" s="274"/>
    </row>
    <row r="73" spans="1:14">
      <c r="C73" s="219"/>
      <c r="D73" s="218"/>
      <c r="E73" s="218"/>
      <c r="F73" s="221"/>
      <c r="G73" s="222"/>
      <c r="H73" s="221"/>
      <c r="I73" s="244"/>
      <c r="J73" s="220"/>
      <c r="K73" s="220"/>
      <c r="L73" s="220"/>
      <c r="M73" s="220"/>
      <c r="N73" s="195"/>
    </row>
    <row r="74" spans="1:14" ht="21.75" customHeight="1">
      <c r="C74" s="200" t="s">
        <v>110</v>
      </c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66"/>
    </row>
    <row r="75" spans="1:14">
      <c r="C75" s="230"/>
      <c r="D75" s="221"/>
      <c r="E75" s="221"/>
      <c r="F75" s="221"/>
      <c r="G75" s="222"/>
      <c r="H75" s="221"/>
      <c r="I75" s="221"/>
      <c r="J75" s="221"/>
      <c r="K75" s="221"/>
      <c r="L75" s="221"/>
      <c r="M75" s="221"/>
      <c r="N75" s="195"/>
    </row>
    <row r="76" spans="1:14">
      <c r="C76" s="208" t="s">
        <v>85</v>
      </c>
      <c r="D76" s="209"/>
      <c r="E76" s="209"/>
      <c r="F76" s="209"/>
      <c r="G76" s="209"/>
      <c r="H76" s="209"/>
      <c r="I76" s="288">
        <v>0</v>
      </c>
      <c r="J76" s="209"/>
      <c r="K76" s="209"/>
      <c r="L76" s="209"/>
      <c r="M76" s="209"/>
      <c r="N76" s="195"/>
    </row>
    <row r="77" spans="1:14">
      <c r="C77" s="208" t="s">
        <v>86</v>
      </c>
      <c r="D77" s="209"/>
      <c r="E77" s="209"/>
      <c r="F77" s="209"/>
      <c r="G77" s="209"/>
      <c r="H77" s="209"/>
      <c r="I77" s="288">
        <v>0</v>
      </c>
      <c r="J77" s="209"/>
      <c r="K77" s="209"/>
      <c r="L77" s="209"/>
      <c r="M77" s="209"/>
      <c r="N77" s="195"/>
    </row>
    <row r="78" spans="1:14">
      <c r="C78" s="230"/>
      <c r="D78" s="221"/>
      <c r="E78" s="221"/>
      <c r="F78" s="221"/>
      <c r="G78" s="222"/>
      <c r="H78" s="221"/>
      <c r="I78" s="221"/>
      <c r="J78" s="221"/>
      <c r="K78" s="221"/>
      <c r="L78" s="221"/>
      <c r="M78" s="221"/>
      <c r="N78" s="195"/>
    </row>
    <row r="79" spans="1:14">
      <c r="C79" s="228"/>
      <c r="D79" s="210" t="s">
        <v>182</v>
      </c>
      <c r="E79" s="180"/>
      <c r="F79" s="289" t="s">
        <v>146</v>
      </c>
      <c r="G79" s="289"/>
      <c r="H79" s="289"/>
      <c r="I79" s="289"/>
      <c r="J79" s="289"/>
      <c r="K79" s="289"/>
      <c r="L79" s="289"/>
      <c r="M79" s="289"/>
      <c r="N79" s="195"/>
    </row>
    <row r="80" spans="1:14" ht="34.5" customHeight="1">
      <c r="C80" s="230"/>
      <c r="D80" s="180"/>
      <c r="E80" s="180"/>
      <c r="F80" s="289"/>
      <c r="G80" s="289"/>
      <c r="H80" s="289"/>
      <c r="I80" s="289"/>
      <c r="J80" s="289"/>
      <c r="K80" s="289"/>
      <c r="L80" s="289"/>
      <c r="M80" s="289"/>
      <c r="N80" s="195"/>
    </row>
    <row r="81" spans="3:14" ht="15.75" thickBot="1">
      <c r="C81" s="276"/>
      <c r="D81" s="277"/>
      <c r="E81" s="277"/>
      <c r="F81" s="278"/>
      <c r="G81" s="279"/>
      <c r="H81" s="278"/>
      <c r="I81" s="280"/>
      <c r="J81" s="281"/>
      <c r="K81" s="281"/>
      <c r="L81" s="281"/>
      <c r="M81" s="281"/>
      <c r="N81" s="282"/>
    </row>
    <row r="82" spans="3:14">
      <c r="C82" s="248"/>
      <c r="D82" s="249"/>
      <c r="E82" s="249"/>
      <c r="F82" s="250"/>
      <c r="G82" s="251"/>
      <c r="H82" s="250"/>
      <c r="I82" s="252"/>
      <c r="J82" s="253"/>
      <c r="K82" s="253"/>
      <c r="L82" s="253"/>
      <c r="M82" s="253"/>
      <c r="N82" s="254"/>
    </row>
    <row r="83" spans="3:14" ht="18">
      <c r="C83" s="200" t="s">
        <v>111</v>
      </c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67"/>
    </row>
    <row r="84" spans="3:14" ht="15.75" customHeight="1">
      <c r="C84" s="245"/>
      <c r="D84" s="180"/>
      <c r="E84" s="180"/>
      <c r="F84" s="221"/>
      <c r="G84" s="222"/>
      <c r="H84" s="221"/>
      <c r="I84" s="247"/>
      <c r="J84" s="246"/>
      <c r="K84" s="246"/>
      <c r="L84" s="246"/>
      <c r="M84" s="247"/>
      <c r="N84" s="234"/>
    </row>
    <row r="85" spans="3:14">
      <c r="C85" s="228"/>
      <c r="D85" s="221"/>
      <c r="E85" s="180" t="s">
        <v>183</v>
      </c>
      <c r="F85" s="221"/>
      <c r="G85" s="222"/>
      <c r="H85" s="221"/>
      <c r="I85" s="192">
        <v>0</v>
      </c>
      <c r="J85" s="247"/>
      <c r="K85" s="247"/>
      <c r="L85" s="247"/>
      <c r="M85" s="192">
        <v>0</v>
      </c>
      <c r="N85" s="234"/>
    </row>
    <row r="86" spans="3:14">
      <c r="C86" s="230"/>
      <c r="D86" s="221"/>
      <c r="E86" s="180" t="s">
        <v>184</v>
      </c>
      <c r="F86" s="221"/>
      <c r="G86" s="222"/>
      <c r="H86" s="221"/>
      <c r="I86" s="192">
        <v>0</v>
      </c>
      <c r="J86" s="247"/>
      <c r="K86" s="247"/>
      <c r="L86" s="247"/>
      <c r="M86" s="192">
        <v>0</v>
      </c>
      <c r="N86" s="234"/>
    </row>
    <row r="87" spans="3:14">
      <c r="C87" s="230"/>
      <c r="D87" s="221"/>
      <c r="E87" s="180" t="s">
        <v>185</v>
      </c>
      <c r="F87" s="221"/>
      <c r="G87" s="222"/>
      <c r="H87" s="221"/>
      <c r="I87" s="192">
        <v>0</v>
      </c>
      <c r="J87" s="247"/>
      <c r="K87" s="247"/>
      <c r="L87" s="247"/>
      <c r="M87" s="192">
        <v>0</v>
      </c>
      <c r="N87" s="234"/>
    </row>
    <row r="88" spans="3:14">
      <c r="C88" s="230"/>
      <c r="D88" s="221"/>
      <c r="E88" s="180" t="s">
        <v>186</v>
      </c>
      <c r="F88" s="221"/>
      <c r="G88" s="222"/>
      <c r="H88" s="221"/>
      <c r="I88" s="192">
        <f>SUM(I84:I87)</f>
        <v>0</v>
      </c>
      <c r="J88" s="247"/>
      <c r="K88" s="247"/>
      <c r="L88" s="247"/>
      <c r="M88" s="192">
        <f>SUM(M84:M87)</f>
        <v>0</v>
      </c>
      <c r="N88" s="234"/>
    </row>
    <row r="89" spans="3:14">
      <c r="C89" s="230"/>
      <c r="D89" s="221"/>
      <c r="E89" s="221"/>
      <c r="F89" s="221"/>
      <c r="G89" s="222"/>
      <c r="H89" s="221"/>
      <c r="I89" s="220"/>
      <c r="J89" s="220"/>
      <c r="K89" s="220"/>
      <c r="L89" s="220"/>
      <c r="M89" s="220"/>
      <c r="N89" s="234"/>
    </row>
    <row r="90" spans="3:14" ht="15.75" thickBot="1">
      <c r="C90" s="214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3"/>
    </row>
    <row r="91" spans="3:14">
      <c r="C91" s="268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69"/>
    </row>
    <row r="92" spans="3:14">
      <c r="C92" s="255" t="s">
        <v>95</v>
      </c>
      <c r="D92" s="221"/>
      <c r="E92" s="221"/>
      <c r="F92" s="221"/>
      <c r="G92" s="222"/>
      <c r="H92" s="221"/>
      <c r="I92" s="221"/>
      <c r="J92" s="221"/>
      <c r="K92" s="221"/>
      <c r="L92" s="221"/>
      <c r="M92" s="221"/>
      <c r="N92" s="195"/>
    </row>
    <row r="93" spans="3:14">
      <c r="C93" s="245"/>
      <c r="D93" s="221"/>
      <c r="E93" s="221"/>
      <c r="F93" s="221"/>
      <c r="G93" s="222"/>
      <c r="H93" s="221"/>
      <c r="I93" s="221"/>
      <c r="J93" s="221"/>
      <c r="K93" s="221"/>
      <c r="L93" s="221"/>
      <c r="M93" s="221"/>
      <c r="N93" s="195"/>
    </row>
    <row r="94" spans="3:14">
      <c r="C94" s="245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95"/>
    </row>
    <row r="95" spans="3:14">
      <c r="C95" s="245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95"/>
    </row>
    <row r="96" spans="3:14">
      <c r="C96" s="228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95"/>
    </row>
    <row r="97" spans="3:14">
      <c r="C97" s="230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95"/>
    </row>
    <row r="98" spans="3:14">
      <c r="C98" s="230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95"/>
    </row>
    <row r="99" spans="3:14">
      <c r="C99" s="230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95"/>
    </row>
    <row r="100" spans="3:14">
      <c r="C100" s="230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95"/>
    </row>
    <row r="101" spans="3:14">
      <c r="C101" s="230"/>
      <c r="D101" s="221"/>
      <c r="E101" s="221"/>
      <c r="F101" s="221"/>
      <c r="G101" s="222"/>
      <c r="H101" s="221"/>
      <c r="I101" s="221"/>
      <c r="J101" s="221"/>
      <c r="K101" s="221"/>
      <c r="L101" s="221"/>
      <c r="M101" s="221"/>
      <c r="N101" s="195"/>
    </row>
    <row r="102" spans="3:14" ht="15.75" thickBot="1">
      <c r="C102" s="211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3"/>
    </row>
    <row r="103" spans="3:14">
      <c r="C103" s="117" t="s">
        <v>98</v>
      </c>
    </row>
    <row r="105" spans="3:14">
      <c r="C105" s="117" t="s">
        <v>187</v>
      </c>
    </row>
    <row r="106" spans="3:14">
      <c r="C106" s="117" t="s">
        <v>188</v>
      </c>
    </row>
  </sheetData>
  <mergeCells count="5">
    <mergeCell ref="F79:M80"/>
    <mergeCell ref="F19:I19"/>
    <mergeCell ref="F20:I20"/>
    <mergeCell ref="F21:I21"/>
    <mergeCell ref="F22:I22"/>
  </mergeCells>
  <pageMargins left="0.59055118110236227" right="0.59055118110236227" top="0.74803149606299213" bottom="0.74803149606299213" header="0.31496062992125984" footer="0.31496062992125984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93"/>
  <sheetViews>
    <sheetView view="pageBreakPreview" zoomScale="60" zoomScaleNormal="70" workbookViewId="0">
      <selection activeCell="BA83" sqref="BA83"/>
    </sheetView>
  </sheetViews>
  <sheetFormatPr defaultColWidth="2.7109375" defaultRowHeight="15"/>
  <cols>
    <col min="1" max="1" width="2.7109375" style="101"/>
    <col min="2" max="2" width="4.5703125" style="162" bestFit="1" customWidth="1"/>
    <col min="3" max="3" width="4.5703125" style="117" bestFit="1" customWidth="1"/>
    <col min="4" max="4" width="4.5703125" style="162" bestFit="1" customWidth="1"/>
    <col min="5" max="5" width="6.140625" style="101" customWidth="1"/>
    <col min="6" max="6" width="3.5703125" style="101" customWidth="1"/>
    <col min="7" max="7" width="26.85546875" style="101" customWidth="1"/>
    <col min="8" max="17" width="2.7109375" style="101"/>
    <col min="18" max="18" width="8.140625" style="101" customWidth="1"/>
    <col min="19" max="20" width="2.7109375" style="101"/>
    <col min="21" max="21" width="4.28515625" style="101" customWidth="1"/>
    <col min="22" max="22" width="2.7109375" style="101"/>
    <col min="23" max="23" width="7.140625" style="101" customWidth="1"/>
    <col min="24" max="24" width="6.42578125" style="101" bestFit="1" customWidth="1"/>
    <col min="25" max="26" width="2.7109375" style="101"/>
    <col min="27" max="27" width="5.140625" style="101" customWidth="1"/>
    <col min="28" max="32" width="2.7109375" style="101"/>
    <col min="33" max="33" width="8.85546875" style="101" customWidth="1"/>
    <col min="34" max="34" width="6.140625" style="101" customWidth="1"/>
    <col min="35" max="37" width="2.7109375" style="101"/>
    <col min="38" max="38" width="13.140625" style="101" bestFit="1" customWidth="1"/>
    <col min="39" max="16384" width="2.7109375" style="101"/>
  </cols>
  <sheetData>
    <row r="1" spans="2:35" ht="15.75" thickBot="1"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</row>
    <row r="2" spans="2:35" ht="9.75" customHeight="1">
      <c r="E2" s="129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1"/>
    </row>
    <row r="3" spans="2:35" ht="21">
      <c r="E3" s="132" t="s">
        <v>112</v>
      </c>
      <c r="F3" s="119"/>
      <c r="G3" s="119"/>
      <c r="H3" s="119"/>
      <c r="I3" s="119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33"/>
    </row>
    <row r="4" spans="2:35" ht="9.75" customHeight="1">
      <c r="E4" s="134"/>
      <c r="F4" s="113"/>
      <c r="G4" s="113"/>
      <c r="H4" s="113"/>
      <c r="I4" s="113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33"/>
    </row>
    <row r="5" spans="2:35">
      <c r="B5" s="163">
        <v>1</v>
      </c>
      <c r="D5" s="163"/>
      <c r="E5" s="135" t="s">
        <v>79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36"/>
    </row>
    <row r="6" spans="2:35">
      <c r="B6" s="162">
        <v>2</v>
      </c>
      <c r="E6" s="137"/>
      <c r="F6" s="111" t="s">
        <v>109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295" t="s">
        <v>91</v>
      </c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110"/>
      <c r="AC6" s="110"/>
      <c r="AD6" s="110"/>
      <c r="AE6" s="110"/>
      <c r="AF6" s="110"/>
      <c r="AG6" s="110"/>
      <c r="AH6" s="112"/>
      <c r="AI6" s="138"/>
    </row>
    <row r="7" spans="2:35">
      <c r="B7" s="162">
        <v>3</v>
      </c>
      <c r="E7" s="137"/>
      <c r="F7" s="111" t="s">
        <v>90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295" t="s">
        <v>99</v>
      </c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110"/>
      <c r="AC7" s="110"/>
      <c r="AD7" s="110"/>
      <c r="AE7" s="110"/>
      <c r="AF7" s="110"/>
      <c r="AG7" s="110"/>
      <c r="AH7" s="112"/>
      <c r="AI7" s="138"/>
    </row>
    <row r="8" spans="2:35">
      <c r="B8" s="163">
        <v>4</v>
      </c>
      <c r="D8" s="163"/>
      <c r="E8" s="137"/>
      <c r="F8" s="111" t="s">
        <v>43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295" t="s">
        <v>100</v>
      </c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110"/>
      <c r="AC8" s="110"/>
      <c r="AD8" s="110"/>
      <c r="AE8" s="110"/>
      <c r="AF8" s="110"/>
      <c r="AG8" s="110"/>
      <c r="AH8" s="112"/>
      <c r="AI8" s="138"/>
    </row>
    <row r="9" spans="2:35">
      <c r="B9" s="162">
        <v>5</v>
      </c>
      <c r="E9" s="137"/>
      <c r="F9" s="111" t="s">
        <v>87</v>
      </c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295" t="s">
        <v>92</v>
      </c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110"/>
      <c r="AC9" s="110"/>
      <c r="AD9" s="110"/>
      <c r="AE9" s="110"/>
      <c r="AF9" s="110"/>
      <c r="AG9" s="110"/>
      <c r="AH9" s="112"/>
      <c r="AI9" s="138"/>
    </row>
    <row r="10" spans="2:35">
      <c r="B10" s="162">
        <v>6</v>
      </c>
      <c r="E10" s="137"/>
      <c r="F10" s="111" t="s">
        <v>84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6" t="s">
        <v>94</v>
      </c>
      <c r="S10" s="307">
        <v>42826</v>
      </c>
      <c r="T10" s="307"/>
      <c r="U10" s="307"/>
      <c r="V10" s="112"/>
      <c r="W10" s="112"/>
      <c r="X10" s="116" t="s">
        <v>93</v>
      </c>
      <c r="Y10" s="307">
        <v>43190</v>
      </c>
      <c r="Z10" s="307"/>
      <c r="AA10" s="307"/>
      <c r="AB10" s="110"/>
      <c r="AC10" s="110"/>
      <c r="AD10" s="110"/>
      <c r="AE10" s="110"/>
      <c r="AF10" s="110"/>
      <c r="AG10" s="110"/>
      <c r="AH10" s="112"/>
      <c r="AI10" s="138"/>
    </row>
    <row r="11" spans="2:35">
      <c r="B11" s="163">
        <v>7</v>
      </c>
      <c r="D11" s="163"/>
      <c r="E11" s="137"/>
      <c r="F11" s="111" t="s">
        <v>81</v>
      </c>
      <c r="G11" s="109"/>
      <c r="H11" s="112"/>
      <c r="I11" s="112"/>
      <c r="J11" s="112"/>
      <c r="K11" s="112"/>
      <c r="L11" s="112"/>
      <c r="M11" s="112"/>
      <c r="N11" s="112"/>
      <c r="O11" s="112"/>
      <c r="P11" s="112"/>
      <c r="Q11" s="299" t="s">
        <v>75</v>
      </c>
      <c r="R11" s="299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39"/>
    </row>
    <row r="12" spans="2:35">
      <c r="B12" s="162">
        <v>8</v>
      </c>
      <c r="E12" s="137"/>
      <c r="F12" s="111" t="s">
        <v>83</v>
      </c>
      <c r="G12" s="109"/>
      <c r="H12" s="112"/>
      <c r="I12" s="112"/>
      <c r="J12" s="112"/>
      <c r="K12" s="112"/>
      <c r="L12" s="112"/>
      <c r="M12" s="112"/>
      <c r="N12" s="112"/>
      <c r="O12" s="112"/>
      <c r="P12" s="112"/>
      <c r="Q12" s="299" t="s">
        <v>75</v>
      </c>
      <c r="R12" s="299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39"/>
    </row>
    <row r="13" spans="2:35">
      <c r="E13" s="140"/>
      <c r="F13" s="120"/>
      <c r="G13" s="120"/>
      <c r="H13" s="120"/>
      <c r="I13" s="120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33"/>
    </row>
    <row r="14" spans="2:35">
      <c r="B14" s="163">
        <v>9</v>
      </c>
      <c r="D14" s="163"/>
      <c r="E14" s="308" t="s">
        <v>82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128"/>
      <c r="V14" s="123"/>
      <c r="W14" s="297"/>
      <c r="X14" s="297"/>
      <c r="Y14" s="297"/>
      <c r="Z14" s="297"/>
      <c r="AA14" s="297"/>
      <c r="AB14" s="128"/>
      <c r="AC14" s="297"/>
      <c r="AD14" s="297"/>
      <c r="AE14" s="297"/>
      <c r="AF14" s="297"/>
      <c r="AG14" s="297"/>
      <c r="AH14" s="297"/>
      <c r="AI14" s="298"/>
    </row>
    <row r="15" spans="2:35" ht="9.75" customHeight="1">
      <c r="E15" s="140"/>
      <c r="F15" s="120"/>
      <c r="G15" s="120"/>
      <c r="H15" s="120"/>
      <c r="I15" s="120"/>
      <c r="J15" s="107"/>
      <c r="K15" s="107"/>
      <c r="L15" s="107"/>
      <c r="M15" s="107"/>
      <c r="N15" s="107"/>
      <c r="O15" s="107"/>
      <c r="P15" s="296"/>
      <c r="Q15" s="296"/>
      <c r="R15" s="296"/>
      <c r="S15" s="296"/>
      <c r="T15" s="296"/>
      <c r="U15" s="109"/>
      <c r="V15" s="109"/>
      <c r="W15" s="296"/>
      <c r="X15" s="296"/>
      <c r="Y15" s="296"/>
      <c r="Z15" s="296"/>
      <c r="AA15" s="296"/>
      <c r="AB15" s="109"/>
      <c r="AC15" s="109"/>
      <c r="AD15" s="109"/>
      <c r="AE15" s="109"/>
      <c r="AF15" s="109"/>
      <c r="AG15" s="109"/>
      <c r="AH15" s="109"/>
      <c r="AI15" s="156"/>
    </row>
    <row r="16" spans="2:35">
      <c r="B16" s="162">
        <v>10</v>
      </c>
      <c r="C16" s="162">
        <v>11</v>
      </c>
      <c r="E16" s="140"/>
      <c r="F16" s="120"/>
      <c r="G16" s="120"/>
      <c r="H16" s="120"/>
      <c r="I16" s="120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9"/>
      <c r="W16" s="296" t="s">
        <v>105</v>
      </c>
      <c r="X16" s="296"/>
      <c r="Y16" s="296"/>
      <c r="Z16" s="296"/>
      <c r="AA16" s="296"/>
      <c r="AB16" s="109"/>
      <c r="AC16" s="109"/>
      <c r="AD16" s="296" t="s">
        <v>97</v>
      </c>
      <c r="AE16" s="296"/>
      <c r="AF16" s="296"/>
      <c r="AG16" s="296"/>
      <c r="AH16" s="296"/>
      <c r="AI16" s="156"/>
    </row>
    <row r="17" spans="2:45" ht="9.75" customHeight="1">
      <c r="E17" s="140"/>
      <c r="F17" s="120"/>
      <c r="G17" s="120"/>
      <c r="H17" s="120"/>
      <c r="I17" s="120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9"/>
      <c r="W17" s="110"/>
      <c r="X17" s="110"/>
      <c r="Y17" s="110"/>
      <c r="Z17" s="110"/>
      <c r="AA17" s="110"/>
      <c r="AB17" s="109"/>
      <c r="AC17" s="109"/>
      <c r="AD17" s="110"/>
      <c r="AE17" s="110"/>
      <c r="AF17" s="110"/>
      <c r="AG17" s="110"/>
      <c r="AH17" s="110"/>
      <c r="AI17" s="138"/>
    </row>
    <row r="18" spans="2:45" s="98" customFormat="1">
      <c r="B18" s="164">
        <v>12</v>
      </c>
      <c r="C18" s="124"/>
      <c r="D18" s="164"/>
      <c r="E18" s="141"/>
      <c r="F18" s="111" t="s">
        <v>96</v>
      </c>
      <c r="G18" s="125"/>
      <c r="H18" s="125"/>
      <c r="I18" s="125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7"/>
      <c r="W18" s="294">
        <v>6000000</v>
      </c>
      <c r="X18" s="294"/>
      <c r="Y18" s="294"/>
      <c r="Z18" s="294"/>
      <c r="AA18" s="294"/>
      <c r="AB18" s="99"/>
      <c r="AC18" s="99"/>
      <c r="AD18" s="294">
        <v>240000000</v>
      </c>
      <c r="AE18" s="294"/>
      <c r="AF18" s="294"/>
      <c r="AG18" s="294"/>
      <c r="AH18" s="294"/>
      <c r="AI18" s="133"/>
      <c r="AR18" s="124" t="str">
        <f>PROPER(H18)</f>
        <v/>
      </c>
      <c r="AS18" s="124" t="str">
        <f>PROPER(I18)</f>
        <v/>
      </c>
    </row>
    <row r="19" spans="2:45" s="98" customFormat="1">
      <c r="B19" s="164">
        <v>13</v>
      </c>
      <c r="C19" s="124"/>
      <c r="D19" s="164"/>
      <c r="E19" s="141"/>
      <c r="F19" s="111" t="s">
        <v>119</v>
      </c>
      <c r="G19" s="125"/>
      <c r="H19" s="125"/>
      <c r="I19" s="125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7"/>
      <c r="W19" s="303">
        <v>2.5000000000000001E-2</v>
      </c>
      <c r="X19" s="303"/>
      <c r="Y19" s="303"/>
      <c r="Z19" s="303"/>
      <c r="AA19" s="303"/>
      <c r="AB19" s="127"/>
      <c r="AC19" s="127"/>
      <c r="AD19" s="304">
        <v>1</v>
      </c>
      <c r="AE19" s="304"/>
      <c r="AF19" s="304"/>
      <c r="AG19" s="304"/>
      <c r="AH19" s="304"/>
      <c r="AI19" s="133"/>
    </row>
    <row r="20" spans="2:45">
      <c r="B20" s="164">
        <v>14</v>
      </c>
      <c r="D20" s="164"/>
      <c r="E20" s="137"/>
      <c r="F20" s="111" t="s">
        <v>88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09"/>
      <c r="W20" s="301">
        <f>$W$19*AD20</f>
        <v>250000000</v>
      </c>
      <c r="X20" s="302"/>
      <c r="Y20" s="302"/>
      <c r="Z20" s="302"/>
      <c r="AA20" s="302"/>
      <c r="AB20" s="109"/>
      <c r="AC20" s="109"/>
      <c r="AD20" s="294">
        <v>10000000000</v>
      </c>
      <c r="AE20" s="294"/>
      <c r="AF20" s="294"/>
      <c r="AG20" s="294"/>
      <c r="AH20" s="294"/>
      <c r="AI20" s="133"/>
    </row>
    <row r="21" spans="2:45">
      <c r="B21" s="164">
        <v>15</v>
      </c>
      <c r="D21" s="164"/>
      <c r="E21" s="142"/>
      <c r="F21" s="107" t="s">
        <v>89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301">
        <f t="shared" ref="W21:W23" si="0">$W$19*AD21</f>
        <v>375000000</v>
      </c>
      <c r="X21" s="302"/>
      <c r="Y21" s="302"/>
      <c r="Z21" s="302"/>
      <c r="AA21" s="302"/>
      <c r="AB21" s="107"/>
      <c r="AC21" s="107"/>
      <c r="AD21" s="300">
        <v>15000000000</v>
      </c>
      <c r="AE21" s="300"/>
      <c r="AF21" s="300"/>
      <c r="AG21" s="300"/>
      <c r="AH21" s="300"/>
      <c r="AI21" s="133"/>
    </row>
    <row r="22" spans="2:45">
      <c r="B22" s="164">
        <v>16</v>
      </c>
      <c r="D22" s="164"/>
      <c r="E22" s="142"/>
      <c r="F22" s="107" t="s">
        <v>120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301">
        <f t="shared" si="0"/>
        <v>250000</v>
      </c>
      <c r="X22" s="302"/>
      <c r="Y22" s="302"/>
      <c r="Z22" s="302"/>
      <c r="AA22" s="302"/>
      <c r="AB22" s="107"/>
      <c r="AC22" s="107"/>
      <c r="AD22" s="300">
        <v>10000000</v>
      </c>
      <c r="AE22" s="300"/>
      <c r="AF22" s="300"/>
      <c r="AG22" s="300"/>
      <c r="AH22" s="300"/>
      <c r="AI22" s="133"/>
    </row>
    <row r="23" spans="2:45">
      <c r="B23" s="164">
        <v>17</v>
      </c>
      <c r="D23" s="164"/>
      <c r="E23" s="142"/>
      <c r="F23" s="107" t="s">
        <v>121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301">
        <f t="shared" si="0"/>
        <v>125000</v>
      </c>
      <c r="X23" s="302"/>
      <c r="Y23" s="302"/>
      <c r="Z23" s="302"/>
      <c r="AA23" s="302"/>
      <c r="AB23" s="107"/>
      <c r="AC23" s="107"/>
      <c r="AD23" s="300">
        <v>5000000</v>
      </c>
      <c r="AE23" s="300"/>
      <c r="AF23" s="300"/>
      <c r="AG23" s="300"/>
      <c r="AH23" s="300"/>
      <c r="AI23" s="133"/>
    </row>
    <row r="24" spans="2:45">
      <c r="E24" s="140"/>
      <c r="F24" s="120"/>
      <c r="G24" s="120"/>
      <c r="H24" s="120"/>
      <c r="I24" s="120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33"/>
    </row>
    <row r="25" spans="2:45">
      <c r="B25" s="163">
        <v>18</v>
      </c>
      <c r="D25" s="163"/>
      <c r="E25" s="135" t="s">
        <v>101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305">
        <f>W27+W32+W41</f>
        <v>175594</v>
      </c>
      <c r="X25" s="305"/>
      <c r="Y25" s="305"/>
      <c r="Z25" s="305"/>
      <c r="AA25" s="305"/>
      <c r="AB25" s="118"/>
      <c r="AC25" s="118"/>
      <c r="AD25" s="305">
        <f>AD27+AD32+AD41</f>
        <v>7023760</v>
      </c>
      <c r="AE25" s="305"/>
      <c r="AF25" s="305"/>
      <c r="AG25" s="305"/>
      <c r="AH25" s="305"/>
      <c r="AI25" s="136"/>
    </row>
    <row r="26" spans="2:45">
      <c r="E26" s="140"/>
      <c r="F26" s="120"/>
      <c r="G26" s="120"/>
      <c r="H26" s="120"/>
      <c r="I26" s="120"/>
      <c r="J26" s="107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06"/>
      <c r="X26" s="100"/>
      <c r="Y26" s="100"/>
      <c r="Z26" s="100"/>
      <c r="AA26" s="100"/>
      <c r="AB26" s="97"/>
      <c r="AC26" s="97"/>
      <c r="AD26" s="97"/>
      <c r="AE26" s="97"/>
      <c r="AF26" s="97"/>
      <c r="AG26" s="122"/>
      <c r="AH26" s="122"/>
      <c r="AI26" s="143"/>
    </row>
    <row r="27" spans="2:45">
      <c r="B27" s="165">
        <v>19</v>
      </c>
      <c r="D27" s="165"/>
      <c r="E27" s="144"/>
      <c r="F27" s="157" t="s">
        <v>102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306">
        <f>W28-W29-W30</f>
        <v>16510</v>
      </c>
      <c r="X27" s="306"/>
      <c r="Y27" s="306"/>
      <c r="Z27" s="306"/>
      <c r="AA27" s="306"/>
      <c r="AB27" s="118"/>
      <c r="AC27" s="118"/>
      <c r="AD27" s="306">
        <f>AD28-AD29-AD30</f>
        <v>660400</v>
      </c>
      <c r="AE27" s="306"/>
      <c r="AF27" s="306"/>
      <c r="AG27" s="306"/>
      <c r="AH27" s="306"/>
      <c r="AI27" s="136"/>
    </row>
    <row r="28" spans="2:45">
      <c r="B28" s="162">
        <v>20</v>
      </c>
      <c r="E28" s="137"/>
      <c r="F28" s="111"/>
      <c r="G28" s="111" t="s">
        <v>122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07"/>
      <c r="W28" s="300">
        <v>18750</v>
      </c>
      <c r="X28" s="300"/>
      <c r="Y28" s="300"/>
      <c r="Z28" s="300"/>
      <c r="AA28" s="300"/>
      <c r="AB28" s="107"/>
      <c r="AC28" s="111"/>
      <c r="AD28" s="300">
        <v>750000</v>
      </c>
      <c r="AE28" s="300"/>
      <c r="AF28" s="300"/>
      <c r="AG28" s="300"/>
      <c r="AH28" s="300"/>
      <c r="AI28" s="133"/>
    </row>
    <row r="29" spans="2:45">
      <c r="B29" s="165">
        <v>21</v>
      </c>
      <c r="D29" s="165"/>
      <c r="E29" s="137"/>
      <c r="F29" s="111"/>
      <c r="G29" s="111" t="s">
        <v>123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07"/>
      <c r="W29" s="300">
        <f>W39</f>
        <v>2240</v>
      </c>
      <c r="X29" s="300"/>
      <c r="Y29" s="300"/>
      <c r="Z29" s="300"/>
      <c r="AA29" s="300"/>
      <c r="AB29" s="107"/>
      <c r="AC29" s="111"/>
      <c r="AD29" s="300">
        <f>AD39</f>
        <v>89600</v>
      </c>
      <c r="AE29" s="300"/>
      <c r="AF29" s="300"/>
      <c r="AG29" s="300"/>
      <c r="AH29" s="300"/>
      <c r="AI29" s="133"/>
    </row>
    <row r="30" spans="2:45">
      <c r="B30" s="162">
        <v>22</v>
      </c>
      <c r="E30" s="137"/>
      <c r="F30" s="111"/>
      <c r="G30" s="111" t="s">
        <v>124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07"/>
      <c r="W30" s="300">
        <v>0</v>
      </c>
      <c r="X30" s="300"/>
      <c r="Y30" s="300"/>
      <c r="Z30" s="300"/>
      <c r="AA30" s="300"/>
      <c r="AB30" s="107"/>
      <c r="AC30" s="111"/>
      <c r="AD30" s="300">
        <v>0</v>
      </c>
      <c r="AE30" s="300"/>
      <c r="AF30" s="300"/>
      <c r="AG30" s="300"/>
      <c r="AH30" s="300"/>
      <c r="AI30" s="133"/>
    </row>
    <row r="31" spans="2:45">
      <c r="B31" s="165"/>
      <c r="D31" s="165"/>
      <c r="E31" s="137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33"/>
    </row>
    <row r="32" spans="2:45">
      <c r="B32" s="162">
        <v>23</v>
      </c>
      <c r="E32" s="144"/>
      <c r="F32" s="157" t="s">
        <v>103</v>
      </c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306">
        <f>SUM(W33:AA37)</f>
        <v>2800</v>
      </c>
      <c r="X32" s="306"/>
      <c r="Y32" s="306"/>
      <c r="Z32" s="306"/>
      <c r="AA32" s="306"/>
      <c r="AB32" s="118"/>
      <c r="AC32" s="118"/>
      <c r="AD32" s="306">
        <f>SUM(AD33:AH37)</f>
        <v>112000</v>
      </c>
      <c r="AE32" s="306"/>
      <c r="AF32" s="306"/>
      <c r="AG32" s="306"/>
      <c r="AH32" s="306"/>
      <c r="AI32" s="136"/>
    </row>
    <row r="33" spans="2:38">
      <c r="B33" s="165">
        <v>24</v>
      </c>
      <c r="D33" s="165"/>
      <c r="E33" s="137"/>
      <c r="F33" s="111"/>
      <c r="G33" s="111" t="s">
        <v>125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07"/>
      <c r="W33" s="300">
        <v>1450</v>
      </c>
      <c r="X33" s="300"/>
      <c r="Y33" s="300"/>
      <c r="Z33" s="300"/>
      <c r="AA33" s="300"/>
      <c r="AB33" s="107"/>
      <c r="AC33" s="111"/>
      <c r="AD33" s="300">
        <v>58000</v>
      </c>
      <c r="AE33" s="300"/>
      <c r="AF33" s="300"/>
      <c r="AG33" s="300"/>
      <c r="AH33" s="300"/>
      <c r="AI33" s="133"/>
      <c r="AL33" s="167"/>
    </row>
    <row r="34" spans="2:38">
      <c r="B34" s="162">
        <v>25</v>
      </c>
      <c r="E34" s="137"/>
      <c r="F34" s="111"/>
      <c r="G34" s="111" t="s">
        <v>126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07"/>
      <c r="W34" s="300">
        <v>0</v>
      </c>
      <c r="X34" s="300"/>
      <c r="Y34" s="300"/>
      <c r="Z34" s="300"/>
      <c r="AA34" s="300"/>
      <c r="AB34" s="107"/>
      <c r="AC34" s="111"/>
      <c r="AD34" s="300">
        <v>0</v>
      </c>
      <c r="AE34" s="300"/>
      <c r="AF34" s="300"/>
      <c r="AG34" s="300"/>
      <c r="AH34" s="300"/>
      <c r="AI34" s="133"/>
      <c r="AL34" s="167"/>
    </row>
    <row r="35" spans="2:38">
      <c r="B35" s="165">
        <v>26</v>
      </c>
      <c r="D35" s="165"/>
      <c r="E35" s="137"/>
      <c r="F35" s="111"/>
      <c r="G35" s="111" t="s">
        <v>127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07"/>
      <c r="W35" s="300">
        <v>850</v>
      </c>
      <c r="X35" s="300"/>
      <c r="Y35" s="300"/>
      <c r="Z35" s="300"/>
      <c r="AA35" s="300"/>
      <c r="AB35" s="107"/>
      <c r="AC35" s="111"/>
      <c r="AD35" s="300">
        <v>34000</v>
      </c>
      <c r="AE35" s="300"/>
      <c r="AF35" s="300"/>
      <c r="AG35" s="300"/>
      <c r="AH35" s="300"/>
      <c r="AI35" s="133"/>
      <c r="AL35" s="167"/>
    </row>
    <row r="36" spans="2:38">
      <c r="B36" s="162">
        <v>27</v>
      </c>
      <c r="E36" s="137"/>
      <c r="F36" s="111"/>
      <c r="G36" s="111" t="s">
        <v>128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07"/>
      <c r="W36" s="300">
        <v>500</v>
      </c>
      <c r="X36" s="300"/>
      <c r="Y36" s="300"/>
      <c r="Z36" s="300"/>
      <c r="AA36" s="300"/>
      <c r="AB36" s="107"/>
      <c r="AC36" s="111"/>
      <c r="AD36" s="300">
        <v>20000</v>
      </c>
      <c r="AE36" s="300"/>
      <c r="AF36" s="300"/>
      <c r="AG36" s="300"/>
      <c r="AH36" s="300"/>
      <c r="AI36" s="133"/>
      <c r="AL36" s="167"/>
    </row>
    <row r="37" spans="2:38">
      <c r="B37" s="165">
        <v>28</v>
      </c>
      <c r="D37" s="165"/>
      <c r="E37" s="137"/>
      <c r="F37" s="111"/>
      <c r="G37" s="111" t="s">
        <v>129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07"/>
      <c r="W37" s="300">
        <v>0</v>
      </c>
      <c r="X37" s="300"/>
      <c r="Y37" s="300"/>
      <c r="Z37" s="300"/>
      <c r="AA37" s="300"/>
      <c r="AB37" s="107"/>
      <c r="AC37" s="111"/>
      <c r="AD37" s="300">
        <v>0</v>
      </c>
      <c r="AE37" s="300"/>
      <c r="AF37" s="300"/>
      <c r="AG37" s="300"/>
      <c r="AH37" s="300"/>
      <c r="AI37" s="133"/>
      <c r="AL37" s="167"/>
    </row>
    <row r="38" spans="2:38">
      <c r="E38" s="137"/>
      <c r="F38" s="111"/>
      <c r="G38" s="111" t="s">
        <v>130</v>
      </c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33"/>
    </row>
    <row r="39" spans="2:38">
      <c r="B39" s="165">
        <v>29</v>
      </c>
      <c r="D39" s="165"/>
      <c r="E39" s="137"/>
      <c r="F39" s="111"/>
      <c r="G39" s="111" t="s">
        <v>104</v>
      </c>
      <c r="H39" s="111"/>
      <c r="I39" s="111"/>
      <c r="J39" s="312">
        <v>0.8</v>
      </c>
      <c r="K39" s="312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07"/>
      <c r="W39" s="300">
        <f>W32*J39</f>
        <v>2240</v>
      </c>
      <c r="X39" s="300"/>
      <c r="Y39" s="300"/>
      <c r="Z39" s="300"/>
      <c r="AA39" s="300"/>
      <c r="AB39" s="107"/>
      <c r="AC39" s="111"/>
      <c r="AD39" s="300">
        <f>AD32*J39</f>
        <v>89600</v>
      </c>
      <c r="AE39" s="300"/>
      <c r="AF39" s="300"/>
      <c r="AG39" s="300"/>
      <c r="AH39" s="300"/>
      <c r="AI39" s="145"/>
    </row>
    <row r="40" spans="2:38">
      <c r="B40" s="163"/>
      <c r="D40" s="163"/>
      <c r="E40" s="137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33"/>
    </row>
    <row r="41" spans="2:38">
      <c r="B41" s="165">
        <v>30</v>
      </c>
      <c r="D41" s="165"/>
      <c r="E41" s="144"/>
      <c r="F41" s="157" t="s">
        <v>131</v>
      </c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306">
        <f>W73</f>
        <v>156284</v>
      </c>
      <c r="X41" s="306"/>
      <c r="Y41" s="306"/>
      <c r="Z41" s="306"/>
      <c r="AA41" s="306"/>
      <c r="AB41" s="118"/>
      <c r="AC41" s="118"/>
      <c r="AD41" s="306">
        <f>AD73</f>
        <v>6251360</v>
      </c>
      <c r="AE41" s="306"/>
      <c r="AF41" s="306"/>
      <c r="AG41" s="306"/>
      <c r="AH41" s="306"/>
      <c r="AI41" s="133"/>
    </row>
    <row r="42" spans="2:38">
      <c r="B42" s="163"/>
      <c r="D42" s="163"/>
      <c r="E42" s="140"/>
      <c r="F42" s="120"/>
      <c r="G42" s="120"/>
      <c r="H42" s="120"/>
      <c r="I42" s="120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07"/>
      <c r="AI42" s="133"/>
    </row>
    <row r="43" spans="2:38">
      <c r="B43" s="163">
        <v>31</v>
      </c>
      <c r="D43" s="163"/>
      <c r="E43" s="135" t="s">
        <v>106</v>
      </c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305">
        <f>W45</f>
        <v>3709</v>
      </c>
      <c r="X43" s="305"/>
      <c r="Y43" s="305"/>
      <c r="Z43" s="305"/>
      <c r="AA43" s="305"/>
      <c r="AB43" s="118"/>
      <c r="AC43" s="118"/>
      <c r="AD43" s="305">
        <f>AD45</f>
        <v>148360</v>
      </c>
      <c r="AE43" s="305"/>
      <c r="AF43" s="305"/>
      <c r="AG43" s="305"/>
      <c r="AH43" s="305"/>
      <c r="AI43" s="136"/>
    </row>
    <row r="44" spans="2:38">
      <c r="E44" s="140"/>
      <c r="F44" s="120"/>
      <c r="G44" s="120"/>
      <c r="H44" s="120"/>
      <c r="I44" s="120"/>
      <c r="J44" s="107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06"/>
      <c r="X44" s="100"/>
      <c r="Y44" s="100"/>
      <c r="Z44" s="100"/>
      <c r="AA44" s="100"/>
      <c r="AB44" s="97"/>
      <c r="AC44" s="97"/>
      <c r="AD44" s="97"/>
      <c r="AE44" s="97"/>
      <c r="AF44" s="97"/>
      <c r="AG44" s="122"/>
      <c r="AH44" s="122"/>
      <c r="AI44" s="143"/>
    </row>
    <row r="45" spans="2:38" s="102" customFormat="1">
      <c r="B45" s="165">
        <v>32</v>
      </c>
      <c r="C45" s="117"/>
      <c r="D45" s="165"/>
      <c r="E45" s="144"/>
      <c r="F45" s="157" t="s">
        <v>107</v>
      </c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306">
        <f>SUM(W46:AA57)</f>
        <v>3709</v>
      </c>
      <c r="X45" s="306"/>
      <c r="Y45" s="306"/>
      <c r="Z45" s="306"/>
      <c r="AA45" s="306"/>
      <c r="AB45" s="118"/>
      <c r="AC45" s="118"/>
      <c r="AD45" s="306">
        <f>SUM(AD46:AH57)</f>
        <v>148360</v>
      </c>
      <c r="AE45" s="306"/>
      <c r="AF45" s="306"/>
      <c r="AG45" s="306"/>
      <c r="AH45" s="306"/>
      <c r="AI45" s="136"/>
    </row>
    <row r="46" spans="2:38">
      <c r="B46" s="162">
        <v>33</v>
      </c>
      <c r="E46" s="137"/>
      <c r="F46" s="111"/>
      <c r="G46" s="111" t="s">
        <v>132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07"/>
      <c r="W46" s="294">
        <v>156</v>
      </c>
      <c r="X46" s="294"/>
      <c r="Y46" s="294"/>
      <c r="Z46" s="294"/>
      <c r="AA46" s="294"/>
      <c r="AB46" s="106"/>
      <c r="AC46" s="106"/>
      <c r="AD46" s="294">
        <v>6240</v>
      </c>
      <c r="AE46" s="294"/>
      <c r="AF46" s="294"/>
      <c r="AG46" s="294"/>
      <c r="AH46" s="294"/>
      <c r="AI46" s="133"/>
    </row>
    <row r="47" spans="2:38">
      <c r="B47" s="165">
        <v>34</v>
      </c>
      <c r="D47" s="165"/>
      <c r="E47" s="137"/>
      <c r="F47" s="111"/>
      <c r="G47" s="111" t="s">
        <v>133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07"/>
      <c r="W47" s="294">
        <v>870</v>
      </c>
      <c r="X47" s="294"/>
      <c r="Y47" s="294"/>
      <c r="Z47" s="294"/>
      <c r="AA47" s="294"/>
      <c r="AB47" s="106"/>
      <c r="AC47" s="106"/>
      <c r="AD47" s="294">
        <v>34800</v>
      </c>
      <c r="AE47" s="294"/>
      <c r="AF47" s="294"/>
      <c r="AG47" s="294"/>
      <c r="AH47" s="294"/>
      <c r="AI47" s="133"/>
    </row>
    <row r="48" spans="2:38">
      <c r="B48" s="162">
        <v>35</v>
      </c>
      <c r="E48" s="137"/>
      <c r="F48" s="111"/>
      <c r="G48" s="111" t="s">
        <v>134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07"/>
      <c r="W48" s="294">
        <v>268</v>
      </c>
      <c r="X48" s="294"/>
      <c r="Y48" s="294"/>
      <c r="Z48" s="294"/>
      <c r="AA48" s="294"/>
      <c r="AB48" s="106"/>
      <c r="AC48" s="106"/>
      <c r="AD48" s="294">
        <v>10720</v>
      </c>
      <c r="AE48" s="294"/>
      <c r="AF48" s="294"/>
      <c r="AG48" s="294"/>
      <c r="AH48" s="294"/>
      <c r="AI48" s="133"/>
    </row>
    <row r="49" spans="2:35">
      <c r="B49" s="165">
        <v>36</v>
      </c>
      <c r="D49" s="165"/>
      <c r="E49" s="137"/>
      <c r="F49" s="111"/>
      <c r="G49" s="111" t="s">
        <v>135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07"/>
      <c r="W49" s="294">
        <v>1200</v>
      </c>
      <c r="X49" s="294"/>
      <c r="Y49" s="294"/>
      <c r="Z49" s="294"/>
      <c r="AA49" s="294"/>
      <c r="AB49" s="106"/>
      <c r="AC49" s="106"/>
      <c r="AD49" s="294">
        <v>48000</v>
      </c>
      <c r="AE49" s="294"/>
      <c r="AF49" s="294"/>
      <c r="AG49" s="294"/>
      <c r="AH49" s="294"/>
      <c r="AI49" s="133"/>
    </row>
    <row r="50" spans="2:35">
      <c r="B50" s="162">
        <v>37</v>
      </c>
      <c r="E50" s="144"/>
      <c r="F50" s="111"/>
      <c r="G50" s="111" t="s">
        <v>136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07"/>
      <c r="W50" s="294">
        <v>213</v>
      </c>
      <c r="X50" s="294"/>
      <c r="Y50" s="294"/>
      <c r="Z50" s="294"/>
      <c r="AA50" s="294"/>
      <c r="AB50" s="106"/>
      <c r="AC50" s="106"/>
      <c r="AD50" s="294">
        <v>8520</v>
      </c>
      <c r="AE50" s="294"/>
      <c r="AF50" s="294"/>
      <c r="AG50" s="294"/>
      <c r="AH50" s="294"/>
      <c r="AI50" s="133"/>
    </row>
    <row r="51" spans="2:35">
      <c r="B51" s="165">
        <v>38</v>
      </c>
      <c r="D51" s="165"/>
      <c r="E51" s="137"/>
      <c r="F51" s="111"/>
      <c r="G51" s="111" t="s">
        <v>137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07"/>
      <c r="W51" s="294">
        <v>385</v>
      </c>
      <c r="X51" s="294"/>
      <c r="Y51" s="294"/>
      <c r="Z51" s="294"/>
      <c r="AA51" s="294"/>
      <c r="AB51" s="106"/>
      <c r="AC51" s="106"/>
      <c r="AD51" s="294">
        <v>15400</v>
      </c>
      <c r="AE51" s="294"/>
      <c r="AF51" s="294"/>
      <c r="AG51" s="294"/>
      <c r="AH51" s="294"/>
      <c r="AI51" s="133"/>
    </row>
    <row r="52" spans="2:35">
      <c r="B52" s="162">
        <v>39</v>
      </c>
      <c r="E52" s="137"/>
      <c r="F52" s="111"/>
      <c r="G52" s="111" t="s">
        <v>138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07"/>
      <c r="W52" s="294">
        <v>268</v>
      </c>
      <c r="X52" s="294"/>
      <c r="Y52" s="294"/>
      <c r="Z52" s="294"/>
      <c r="AA52" s="294"/>
      <c r="AB52" s="106"/>
      <c r="AC52" s="106"/>
      <c r="AD52" s="294">
        <v>10720</v>
      </c>
      <c r="AE52" s="294"/>
      <c r="AF52" s="294"/>
      <c r="AG52" s="294"/>
      <c r="AH52" s="294"/>
      <c r="AI52" s="133"/>
    </row>
    <row r="53" spans="2:35">
      <c r="B53" s="165">
        <v>40</v>
      </c>
      <c r="D53" s="165"/>
      <c r="E53" s="137"/>
      <c r="F53" s="111"/>
      <c r="G53" s="111" t="s">
        <v>139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07"/>
      <c r="W53" s="294">
        <v>150</v>
      </c>
      <c r="X53" s="294"/>
      <c r="Y53" s="294"/>
      <c r="Z53" s="294"/>
      <c r="AA53" s="294"/>
      <c r="AB53" s="106"/>
      <c r="AC53" s="106"/>
      <c r="AD53" s="294">
        <v>6000</v>
      </c>
      <c r="AE53" s="294"/>
      <c r="AF53" s="294"/>
      <c r="AG53" s="294"/>
      <c r="AH53" s="294"/>
      <c r="AI53" s="133"/>
    </row>
    <row r="54" spans="2:35">
      <c r="B54" s="162">
        <v>41</v>
      </c>
      <c r="E54" s="137"/>
      <c r="F54" s="111"/>
      <c r="G54" s="111" t="s">
        <v>140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07"/>
      <c r="W54" s="294">
        <v>50</v>
      </c>
      <c r="X54" s="294"/>
      <c r="Y54" s="294"/>
      <c r="Z54" s="294"/>
      <c r="AA54" s="294"/>
      <c r="AB54" s="106"/>
      <c r="AC54" s="106"/>
      <c r="AD54" s="294">
        <v>2000</v>
      </c>
      <c r="AE54" s="294"/>
      <c r="AF54" s="294"/>
      <c r="AG54" s="294"/>
      <c r="AH54" s="294"/>
      <c r="AI54" s="133"/>
    </row>
    <row r="55" spans="2:35">
      <c r="B55" s="165">
        <v>42</v>
      </c>
      <c r="D55" s="165"/>
      <c r="E55" s="137"/>
      <c r="F55" s="111"/>
      <c r="G55" s="111" t="s">
        <v>141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07"/>
      <c r="W55" s="294">
        <v>134</v>
      </c>
      <c r="X55" s="294"/>
      <c r="Y55" s="294"/>
      <c r="Z55" s="294"/>
      <c r="AA55" s="294"/>
      <c r="AB55" s="106"/>
      <c r="AC55" s="106"/>
      <c r="AD55" s="294">
        <v>5360</v>
      </c>
      <c r="AE55" s="294"/>
      <c r="AF55" s="294"/>
      <c r="AG55" s="294"/>
      <c r="AH55" s="294"/>
      <c r="AI55" s="133"/>
    </row>
    <row r="56" spans="2:35">
      <c r="B56" s="162">
        <v>43</v>
      </c>
      <c r="E56" s="137"/>
      <c r="F56" s="111"/>
      <c r="G56" s="111" t="s">
        <v>142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07"/>
      <c r="W56" s="294">
        <v>15</v>
      </c>
      <c r="X56" s="294"/>
      <c r="Y56" s="294"/>
      <c r="Z56" s="294"/>
      <c r="AA56" s="294"/>
      <c r="AB56" s="106"/>
      <c r="AC56" s="106"/>
      <c r="AD56" s="294">
        <v>600</v>
      </c>
      <c r="AE56" s="294"/>
      <c r="AF56" s="294"/>
      <c r="AG56" s="294"/>
      <c r="AH56" s="294"/>
      <c r="AI56" s="133"/>
    </row>
    <row r="57" spans="2:35">
      <c r="B57" s="165">
        <v>44</v>
      </c>
      <c r="D57" s="165"/>
      <c r="E57" s="144"/>
      <c r="F57" s="111"/>
      <c r="G57" s="111" t="s">
        <v>143</v>
      </c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07"/>
      <c r="W57" s="294">
        <v>0</v>
      </c>
      <c r="X57" s="294"/>
      <c r="Y57" s="294"/>
      <c r="Z57" s="294"/>
      <c r="AA57" s="294"/>
      <c r="AB57" s="106"/>
      <c r="AC57" s="106"/>
      <c r="AD57" s="294">
        <v>0</v>
      </c>
      <c r="AE57" s="294"/>
      <c r="AF57" s="294"/>
      <c r="AG57" s="294"/>
      <c r="AH57" s="294"/>
      <c r="AI57" s="133"/>
    </row>
    <row r="58" spans="2:35">
      <c r="E58" s="137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33"/>
    </row>
    <row r="59" spans="2:35">
      <c r="B59" s="162">
        <v>45</v>
      </c>
      <c r="E59" s="135" t="s">
        <v>108</v>
      </c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305">
        <f>SUM(W25,W43)</f>
        <v>179303</v>
      </c>
      <c r="X59" s="305"/>
      <c r="Y59" s="305"/>
      <c r="Z59" s="305"/>
      <c r="AA59" s="305"/>
      <c r="AB59" s="118"/>
      <c r="AC59" s="118"/>
      <c r="AD59" s="305">
        <f>AD25+AD43</f>
        <v>7172120</v>
      </c>
      <c r="AE59" s="305"/>
      <c r="AF59" s="305"/>
      <c r="AG59" s="305"/>
      <c r="AH59" s="305"/>
      <c r="AI59" s="136"/>
    </row>
    <row r="60" spans="2:35">
      <c r="E60" s="140"/>
      <c r="F60" s="120"/>
      <c r="G60" s="120"/>
      <c r="H60" s="120"/>
      <c r="I60" s="120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54"/>
      <c r="X60" s="154"/>
      <c r="Y60" s="154"/>
      <c r="Z60" s="154"/>
      <c r="AA60" s="154"/>
      <c r="AB60" s="110"/>
      <c r="AC60" s="110"/>
      <c r="AD60" s="110"/>
      <c r="AE60" s="110"/>
      <c r="AF60" s="110"/>
      <c r="AG60" s="110"/>
      <c r="AH60" s="107"/>
      <c r="AI60" s="133"/>
    </row>
    <row r="61" spans="2:35" ht="15" customHeight="1">
      <c r="B61" s="162">
        <v>46</v>
      </c>
      <c r="E61" s="135" t="s">
        <v>110</v>
      </c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36"/>
    </row>
    <row r="62" spans="2:35">
      <c r="E62" s="142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33"/>
    </row>
    <row r="63" spans="2:35" s="117" customFormat="1">
      <c r="B63" s="162">
        <v>47</v>
      </c>
      <c r="D63" s="162"/>
      <c r="E63" s="146" t="s">
        <v>85</v>
      </c>
      <c r="F63" s="121"/>
      <c r="G63" s="121"/>
      <c r="H63" s="121"/>
      <c r="I63" s="121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310">
        <v>0.2</v>
      </c>
      <c r="X63" s="310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33"/>
    </row>
    <row r="64" spans="2:35" s="117" customFormat="1">
      <c r="B64" s="162">
        <v>48</v>
      </c>
      <c r="D64" s="162"/>
      <c r="E64" s="146" t="s">
        <v>86</v>
      </c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310">
        <v>0.15</v>
      </c>
      <c r="X64" s="310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33"/>
    </row>
    <row r="65" spans="2:35" s="117" customFormat="1">
      <c r="B65" s="162"/>
      <c r="D65" s="162"/>
      <c r="E65" s="142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33"/>
    </row>
    <row r="66" spans="2:35" s="117" customFormat="1">
      <c r="B66" s="162">
        <v>49</v>
      </c>
      <c r="D66" s="162"/>
      <c r="E66" s="137"/>
      <c r="F66" s="105" t="s">
        <v>144</v>
      </c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133"/>
    </row>
    <row r="67" spans="2:35" s="117" customFormat="1">
      <c r="B67" s="162"/>
      <c r="D67" s="162"/>
      <c r="E67" s="142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133"/>
    </row>
    <row r="68" spans="2:35" s="117" customFormat="1">
      <c r="B68" s="162"/>
      <c r="D68" s="162"/>
      <c r="E68" s="140"/>
      <c r="F68" s="120"/>
      <c r="G68" s="120"/>
      <c r="H68" s="120"/>
      <c r="I68" s="120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54"/>
      <c r="X68" s="154"/>
      <c r="Y68" s="154"/>
      <c r="Z68" s="154"/>
      <c r="AA68" s="154"/>
      <c r="AB68" s="110"/>
      <c r="AC68" s="110"/>
      <c r="AD68" s="110"/>
      <c r="AE68" s="110"/>
      <c r="AF68" s="110"/>
      <c r="AG68" s="110"/>
      <c r="AH68" s="107"/>
      <c r="AI68" s="133"/>
    </row>
    <row r="69" spans="2:35" ht="15.75" thickBot="1">
      <c r="E69" s="140"/>
      <c r="F69" s="120"/>
      <c r="G69" s="120"/>
      <c r="H69" s="120"/>
      <c r="I69" s="120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54"/>
      <c r="X69" s="154"/>
      <c r="Y69" s="154"/>
      <c r="Z69" s="154"/>
      <c r="AA69" s="154"/>
      <c r="AB69" s="110"/>
      <c r="AC69" s="110"/>
      <c r="AD69" s="110"/>
      <c r="AE69" s="110"/>
      <c r="AF69" s="110"/>
      <c r="AG69" s="110"/>
      <c r="AH69" s="107"/>
      <c r="AI69" s="133"/>
    </row>
    <row r="70" spans="2:35">
      <c r="E70" s="158"/>
      <c r="F70" s="159"/>
      <c r="G70" s="159"/>
      <c r="H70" s="159"/>
      <c r="I70" s="159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60"/>
      <c r="X70" s="160"/>
      <c r="Y70" s="160"/>
      <c r="Z70" s="160"/>
      <c r="AA70" s="160"/>
      <c r="AB70" s="161"/>
      <c r="AC70" s="161"/>
      <c r="AD70" s="161"/>
      <c r="AE70" s="161"/>
      <c r="AF70" s="161"/>
      <c r="AG70" s="161"/>
      <c r="AH70" s="130"/>
      <c r="AI70" s="131"/>
    </row>
    <row r="71" spans="2:35">
      <c r="B71" s="162">
        <v>50</v>
      </c>
      <c r="E71" s="135" t="s">
        <v>111</v>
      </c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305"/>
      <c r="X71" s="305"/>
      <c r="Y71" s="305"/>
      <c r="Z71" s="305"/>
      <c r="AA71" s="305"/>
      <c r="AB71" s="118"/>
      <c r="AC71" s="118"/>
      <c r="AD71" s="305"/>
      <c r="AE71" s="305"/>
      <c r="AF71" s="305"/>
      <c r="AG71" s="305"/>
      <c r="AH71" s="305"/>
      <c r="AI71" s="136"/>
    </row>
    <row r="72" spans="2:35">
      <c r="B72" s="162">
        <v>51</v>
      </c>
      <c r="E72" s="153"/>
      <c r="F72" s="107" t="s">
        <v>113</v>
      </c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294"/>
      <c r="X72" s="294"/>
      <c r="Y72" s="294"/>
      <c r="Z72" s="294"/>
      <c r="AA72" s="294"/>
      <c r="AB72" s="106"/>
      <c r="AC72" s="106"/>
      <c r="AD72" s="294"/>
      <c r="AE72" s="294"/>
      <c r="AF72" s="294"/>
      <c r="AG72" s="294"/>
      <c r="AH72" s="294"/>
      <c r="AI72" s="138"/>
    </row>
    <row r="73" spans="2:35">
      <c r="B73" s="162">
        <v>52</v>
      </c>
      <c r="E73" s="153"/>
      <c r="F73" s="107"/>
      <c r="G73" s="107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294">
        <f>W77</f>
        <v>156284</v>
      </c>
      <c r="X73" s="294"/>
      <c r="Y73" s="294"/>
      <c r="Z73" s="294"/>
      <c r="AA73" s="294"/>
      <c r="AB73" s="106"/>
      <c r="AC73" s="106"/>
      <c r="AD73" s="294">
        <f>AD77</f>
        <v>6251360</v>
      </c>
      <c r="AE73" s="294"/>
      <c r="AF73" s="294"/>
      <c r="AG73" s="294"/>
      <c r="AH73" s="294"/>
      <c r="AI73" s="138"/>
    </row>
    <row r="74" spans="2:35">
      <c r="B74" s="162">
        <v>53</v>
      </c>
      <c r="E74" s="153"/>
      <c r="F74" s="107" t="s">
        <v>114</v>
      </c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294"/>
      <c r="X74" s="294"/>
      <c r="Y74" s="294"/>
      <c r="Z74" s="294"/>
      <c r="AA74" s="294"/>
      <c r="AB74" s="106"/>
      <c r="AC74" s="106"/>
      <c r="AD74" s="294"/>
      <c r="AE74" s="294"/>
      <c r="AF74" s="294"/>
      <c r="AG74" s="294"/>
      <c r="AH74" s="294"/>
      <c r="AI74" s="138"/>
    </row>
    <row r="75" spans="2:35">
      <c r="B75" s="162">
        <v>54</v>
      </c>
      <c r="E75" s="137"/>
      <c r="F75" s="107"/>
      <c r="G75" s="107" t="s">
        <v>115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294">
        <v>5513</v>
      </c>
      <c r="X75" s="294"/>
      <c r="Y75" s="294"/>
      <c r="Z75" s="294"/>
      <c r="AA75" s="294"/>
      <c r="AB75" s="96"/>
      <c r="AC75" s="96"/>
      <c r="AD75" s="294">
        <v>220520</v>
      </c>
      <c r="AE75" s="294"/>
      <c r="AF75" s="294"/>
      <c r="AG75" s="294"/>
      <c r="AH75" s="294"/>
      <c r="AI75" s="138"/>
    </row>
    <row r="76" spans="2:35" s="104" customFormat="1">
      <c r="B76" s="162">
        <v>55</v>
      </c>
      <c r="C76" s="117"/>
      <c r="D76" s="162"/>
      <c r="E76" s="142"/>
      <c r="F76" s="107"/>
      <c r="G76" s="107" t="s">
        <v>116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294">
        <v>0</v>
      </c>
      <c r="X76" s="294"/>
      <c r="Y76" s="294"/>
      <c r="Z76" s="294"/>
      <c r="AA76" s="294"/>
      <c r="AB76" s="96"/>
      <c r="AC76" s="96"/>
      <c r="AD76" s="294">
        <v>0</v>
      </c>
      <c r="AE76" s="294"/>
      <c r="AF76" s="294"/>
      <c r="AG76" s="294"/>
      <c r="AH76" s="294"/>
      <c r="AI76" s="138"/>
    </row>
    <row r="77" spans="2:35" s="104" customFormat="1">
      <c r="B77" s="162">
        <v>56</v>
      </c>
      <c r="C77" s="117"/>
      <c r="D77" s="162"/>
      <c r="E77" s="142"/>
      <c r="F77" s="107"/>
      <c r="G77" s="107" t="s">
        <v>117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294">
        <v>156284</v>
      </c>
      <c r="X77" s="294"/>
      <c r="Y77" s="294"/>
      <c r="Z77" s="294"/>
      <c r="AA77" s="294"/>
      <c r="AB77" s="96"/>
      <c r="AC77" s="96"/>
      <c r="AD77" s="294">
        <v>6251360</v>
      </c>
      <c r="AE77" s="294"/>
      <c r="AF77" s="294"/>
      <c r="AG77" s="294"/>
      <c r="AH77" s="294"/>
      <c r="AI77" s="138"/>
    </row>
    <row r="78" spans="2:35" s="104" customFormat="1">
      <c r="B78" s="162">
        <v>57</v>
      </c>
      <c r="C78" s="117"/>
      <c r="D78" s="162"/>
      <c r="E78" s="142"/>
      <c r="F78" s="107"/>
      <c r="G78" s="107" t="s">
        <v>118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294">
        <f>SUM(W75:AA77)</f>
        <v>161797</v>
      </c>
      <c r="X78" s="294"/>
      <c r="Y78" s="294"/>
      <c r="Z78" s="294"/>
      <c r="AA78" s="294"/>
      <c r="AB78" s="96"/>
      <c r="AC78" s="96"/>
      <c r="AD78" s="294">
        <f>SUM(AD75:AH77)</f>
        <v>6471880</v>
      </c>
      <c r="AE78" s="294"/>
      <c r="AF78" s="294"/>
      <c r="AG78" s="294"/>
      <c r="AH78" s="294"/>
      <c r="AI78" s="138"/>
    </row>
    <row r="79" spans="2:35" s="104" customFormat="1">
      <c r="B79" s="162"/>
      <c r="C79" s="117"/>
      <c r="D79" s="162"/>
      <c r="E79" s="142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38"/>
    </row>
    <row r="80" spans="2:35" s="104" customFormat="1" ht="15.75" thickBot="1">
      <c r="B80" s="162"/>
      <c r="C80" s="117"/>
      <c r="D80" s="162"/>
      <c r="E80" s="147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9"/>
    </row>
    <row r="81" spans="2:35">
      <c r="E81" s="150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2"/>
    </row>
    <row r="82" spans="2:35">
      <c r="B82" s="162">
        <v>58</v>
      </c>
      <c r="E82" s="153" t="s">
        <v>95</v>
      </c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33"/>
    </row>
    <row r="83" spans="2:35">
      <c r="E83" s="153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33"/>
    </row>
    <row r="84" spans="2:35">
      <c r="E84" s="153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33"/>
    </row>
    <row r="85" spans="2:35">
      <c r="E85" s="153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33"/>
    </row>
    <row r="86" spans="2:35" s="103" customFormat="1">
      <c r="B86" s="162"/>
      <c r="C86" s="117"/>
      <c r="D86" s="162"/>
      <c r="E86" s="137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33"/>
    </row>
    <row r="87" spans="2:35">
      <c r="E87" s="142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33"/>
    </row>
    <row r="88" spans="2:35">
      <c r="E88" s="142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33"/>
    </row>
    <row r="89" spans="2:35">
      <c r="E89" s="142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33"/>
    </row>
    <row r="90" spans="2:35">
      <c r="E90" s="142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33"/>
    </row>
    <row r="91" spans="2:35">
      <c r="E91" s="142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33"/>
    </row>
    <row r="92" spans="2:35" s="103" customFormat="1" ht="15.75" thickBot="1">
      <c r="B92" s="162"/>
      <c r="C92" s="117"/>
      <c r="D92" s="162"/>
      <c r="E92" s="147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9"/>
    </row>
    <row r="93" spans="2:35">
      <c r="E93" s="117" t="s">
        <v>98</v>
      </c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</row>
  </sheetData>
  <mergeCells count="103">
    <mergeCell ref="W63:X63"/>
    <mergeCell ref="W64:X64"/>
    <mergeCell ref="S66:AH67"/>
    <mergeCell ref="W46:AA46"/>
    <mergeCell ref="W32:AA32"/>
    <mergeCell ref="AD32:AH32"/>
    <mergeCell ref="J39:K39"/>
    <mergeCell ref="W39:AA39"/>
    <mergeCell ref="AD39:AH39"/>
    <mergeCell ref="W34:AA34"/>
    <mergeCell ref="W35:AA35"/>
    <mergeCell ref="W36:AA36"/>
    <mergeCell ref="W37:AA37"/>
    <mergeCell ref="AD33:AH33"/>
    <mergeCell ref="AD34:AH34"/>
    <mergeCell ref="AD35:AH35"/>
    <mergeCell ref="AD36:AH36"/>
    <mergeCell ref="AD37:AH37"/>
    <mergeCell ref="W33:AA33"/>
    <mergeCell ref="W45:AA45"/>
    <mergeCell ref="AD45:AH45"/>
    <mergeCell ref="W48:AA48"/>
    <mergeCell ref="W49:AA49"/>
    <mergeCell ref="W50:AA50"/>
    <mergeCell ref="Q6:AA6"/>
    <mergeCell ref="S10:U10"/>
    <mergeCell ref="Y10:AA10"/>
    <mergeCell ref="Q11:R11"/>
    <mergeCell ref="E14:T14"/>
    <mergeCell ref="W14:AA14"/>
    <mergeCell ref="P15:T15"/>
    <mergeCell ref="AD16:AH16"/>
    <mergeCell ref="AD56:AH56"/>
    <mergeCell ref="AD49:AH49"/>
    <mergeCell ref="AD51:AH51"/>
    <mergeCell ref="AD52:AH52"/>
    <mergeCell ref="AD53:AH53"/>
    <mergeCell ref="AD54:AH54"/>
    <mergeCell ref="AD55:AH55"/>
    <mergeCell ref="AD46:AH46"/>
    <mergeCell ref="AD47:AH47"/>
    <mergeCell ref="AD48:AH48"/>
    <mergeCell ref="AD50:AH50"/>
    <mergeCell ref="W47:AA47"/>
    <mergeCell ref="W41:AA41"/>
    <mergeCell ref="AD41:AH41"/>
    <mergeCell ref="W43:AA43"/>
    <mergeCell ref="AD43:AH43"/>
    <mergeCell ref="W74:AA74"/>
    <mergeCell ref="AD76:AH76"/>
    <mergeCell ref="AD74:AH74"/>
    <mergeCell ref="AD75:AH75"/>
    <mergeCell ref="W75:AA75"/>
    <mergeCell ref="W76:AA76"/>
    <mergeCell ref="W71:AA71"/>
    <mergeCell ref="AD71:AH71"/>
    <mergeCell ref="W72:AA72"/>
    <mergeCell ref="AD72:AH72"/>
    <mergeCell ref="W51:AA51"/>
    <mergeCell ref="W52:AA52"/>
    <mergeCell ref="W57:AA57"/>
    <mergeCell ref="W53:AA53"/>
    <mergeCell ref="W54:AA54"/>
    <mergeCell ref="W55:AA55"/>
    <mergeCell ref="W56:AA56"/>
    <mergeCell ref="AD57:AH57"/>
    <mergeCell ref="W59:AA59"/>
    <mergeCell ref="AD59:AH59"/>
    <mergeCell ref="AD23:AH23"/>
    <mergeCell ref="AD28:AH28"/>
    <mergeCell ref="AD29:AH29"/>
    <mergeCell ref="AD30:AH30"/>
    <mergeCell ref="W22:AA22"/>
    <mergeCell ref="AD22:AH22"/>
    <mergeCell ref="W23:AA23"/>
    <mergeCell ref="W25:AA25"/>
    <mergeCell ref="AD25:AH25"/>
    <mergeCell ref="W27:AA27"/>
    <mergeCell ref="AD27:AH27"/>
    <mergeCell ref="W77:AA77"/>
    <mergeCell ref="AD77:AH77"/>
    <mergeCell ref="W78:AA78"/>
    <mergeCell ref="AD78:AH78"/>
    <mergeCell ref="W73:AA73"/>
    <mergeCell ref="AD73:AH73"/>
    <mergeCell ref="Q7:AA7"/>
    <mergeCell ref="Q8:AA8"/>
    <mergeCell ref="Q9:AA9"/>
    <mergeCell ref="W15:AA15"/>
    <mergeCell ref="AC14:AI14"/>
    <mergeCell ref="W16:AA16"/>
    <mergeCell ref="Q12:R12"/>
    <mergeCell ref="AD21:AH21"/>
    <mergeCell ref="W21:AA21"/>
    <mergeCell ref="W18:AA18"/>
    <mergeCell ref="AD18:AH18"/>
    <mergeCell ref="W19:AA19"/>
    <mergeCell ref="W20:AA20"/>
    <mergeCell ref="AD19:AH19"/>
    <mergeCell ref="AD20:AH20"/>
    <mergeCell ref="W28:AA28"/>
    <mergeCell ref="W29:AA29"/>
    <mergeCell ref="W30:AA30"/>
  </mergeCells>
  <pageMargins left="0.7" right="0.7" top="0.75" bottom="0.75" header="0.3" footer="0.3"/>
  <pageSetup paperSize="8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opLeftCell="A32" zoomScaleNormal="100" workbookViewId="0">
      <selection activeCell="C51" sqref="C51"/>
    </sheetView>
  </sheetViews>
  <sheetFormatPr defaultColWidth="13.7109375" defaultRowHeight="15"/>
  <cols>
    <col min="1" max="1" width="3" customWidth="1"/>
    <col min="2" max="2" width="30.140625" bestFit="1" customWidth="1"/>
    <col min="3" max="3" width="10" customWidth="1"/>
    <col min="4" max="11" width="16.42578125" customWidth="1"/>
    <col min="12" max="12" width="2.42578125" customWidth="1"/>
  </cols>
  <sheetData>
    <row r="1" spans="2:12">
      <c r="B1" s="45"/>
      <c r="C1" s="44"/>
      <c r="D1" s="44"/>
      <c r="E1" s="44"/>
      <c r="F1" s="44"/>
      <c r="G1" s="44"/>
      <c r="H1" s="44"/>
      <c r="I1" s="44"/>
      <c r="J1" s="44"/>
      <c r="K1" s="44"/>
      <c r="L1" s="43"/>
    </row>
    <row r="2" spans="2:12" ht="21">
      <c r="B2" s="42" t="s">
        <v>76</v>
      </c>
      <c r="C2" s="5"/>
      <c r="D2" s="5"/>
      <c r="E2" s="5"/>
      <c r="F2" s="41" t="s">
        <v>40</v>
      </c>
      <c r="G2" s="5"/>
      <c r="H2" s="5"/>
      <c r="I2" s="5"/>
      <c r="J2" s="5"/>
      <c r="K2" s="5"/>
      <c r="L2" s="4"/>
    </row>
    <row r="3" spans="2:12">
      <c r="B3" s="40" t="s">
        <v>73</v>
      </c>
      <c r="C3" s="5"/>
      <c r="D3" s="5"/>
      <c r="E3" s="5"/>
      <c r="F3" s="5"/>
      <c r="G3" s="5"/>
      <c r="H3" s="5"/>
      <c r="I3" s="5"/>
      <c r="J3" s="5"/>
      <c r="K3" s="5"/>
      <c r="L3" s="4"/>
    </row>
    <row r="4" spans="2:12">
      <c r="B4" s="11"/>
      <c r="C4" s="10"/>
      <c r="D4" s="10"/>
      <c r="E4" s="10"/>
      <c r="F4" s="10"/>
      <c r="G4" s="10"/>
      <c r="H4" s="10"/>
      <c r="I4" s="10"/>
      <c r="J4" s="10"/>
      <c r="K4" s="10"/>
      <c r="L4" s="9"/>
    </row>
    <row r="5" spans="2:12">
      <c r="B5" s="8" t="s">
        <v>39</v>
      </c>
      <c r="C5" s="5"/>
      <c r="D5" s="39"/>
      <c r="E5" s="39"/>
      <c r="F5" s="39"/>
      <c r="G5" s="39"/>
      <c r="H5" s="39"/>
      <c r="I5" s="39"/>
      <c r="J5" s="5"/>
      <c r="K5" s="5"/>
      <c r="L5" s="4"/>
    </row>
    <row r="6" spans="2:12">
      <c r="B6" s="8" t="s">
        <v>38</v>
      </c>
      <c r="C6" s="5"/>
      <c r="D6" s="38"/>
      <c r="E6" s="38"/>
      <c r="F6" s="38"/>
      <c r="G6" s="38"/>
      <c r="H6" s="38"/>
      <c r="I6" s="38"/>
      <c r="J6" s="5"/>
      <c r="K6" s="5"/>
      <c r="L6" s="4"/>
    </row>
    <row r="7" spans="2:12">
      <c r="B7" s="8" t="s">
        <v>37</v>
      </c>
      <c r="C7" s="5"/>
      <c r="D7" s="5" t="s">
        <v>36</v>
      </c>
      <c r="E7" s="37"/>
      <c r="F7" s="37"/>
      <c r="G7" s="5" t="s">
        <v>35</v>
      </c>
      <c r="H7" s="37"/>
      <c r="I7" s="37"/>
      <c r="J7" s="5"/>
      <c r="K7" s="5"/>
      <c r="L7" s="4"/>
    </row>
    <row r="8" spans="2:12">
      <c r="B8" s="8" t="s">
        <v>74</v>
      </c>
      <c r="C8" s="5"/>
      <c r="D8" s="37" t="s">
        <v>75</v>
      </c>
      <c r="E8" s="5"/>
      <c r="F8" s="5"/>
      <c r="G8" s="5"/>
      <c r="H8" s="5"/>
      <c r="I8" s="5"/>
      <c r="J8" s="5"/>
      <c r="K8" s="5"/>
      <c r="L8" s="4"/>
    </row>
    <row r="9" spans="2:12">
      <c r="B9" s="11"/>
      <c r="C9" s="10"/>
      <c r="D9" s="10"/>
      <c r="E9" s="10"/>
      <c r="F9" s="10"/>
      <c r="G9" s="10"/>
      <c r="H9" s="10"/>
      <c r="I9" s="10"/>
      <c r="J9" s="10"/>
      <c r="K9" s="10"/>
      <c r="L9" s="9"/>
    </row>
    <row r="10" spans="2:12">
      <c r="B10" s="8" t="s">
        <v>47</v>
      </c>
      <c r="C10" s="20"/>
      <c r="D10" s="31" t="s">
        <v>33</v>
      </c>
      <c r="E10" s="31" t="s">
        <v>32</v>
      </c>
      <c r="F10" s="31" t="s">
        <v>31</v>
      </c>
      <c r="G10" s="31" t="s">
        <v>30</v>
      </c>
      <c r="H10" s="31" t="s">
        <v>29</v>
      </c>
      <c r="I10" s="5"/>
      <c r="J10" s="5"/>
      <c r="K10" s="5"/>
      <c r="L10" s="4"/>
    </row>
    <row r="11" spans="2:12">
      <c r="B11" s="46" t="s">
        <v>48</v>
      </c>
      <c r="C11" s="5"/>
      <c r="D11" s="36"/>
      <c r="E11" s="36"/>
      <c r="F11" s="36"/>
      <c r="G11" s="36"/>
      <c r="H11" s="35"/>
      <c r="I11" s="5"/>
      <c r="J11" s="5"/>
      <c r="K11" s="5"/>
      <c r="L11" s="4"/>
    </row>
    <row r="12" spans="2:12">
      <c r="B12" s="46" t="s">
        <v>49</v>
      </c>
      <c r="C12" s="5"/>
      <c r="D12" s="34"/>
      <c r="E12" s="34"/>
      <c r="F12" s="34"/>
      <c r="G12" s="34"/>
      <c r="H12" s="33"/>
      <c r="I12" s="5"/>
      <c r="J12" s="5"/>
      <c r="K12" s="5"/>
      <c r="L12" s="4"/>
    </row>
    <row r="13" spans="2:12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9"/>
    </row>
    <row r="14" spans="2:12">
      <c r="B14" s="8" t="s">
        <v>28</v>
      </c>
      <c r="C14" s="20"/>
      <c r="D14" s="31" t="s">
        <v>4</v>
      </c>
      <c r="E14" s="31" t="s">
        <v>15</v>
      </c>
      <c r="F14" s="31" t="s">
        <v>14</v>
      </c>
      <c r="G14" s="31" t="s">
        <v>13</v>
      </c>
      <c r="H14" s="31" t="s">
        <v>12</v>
      </c>
      <c r="I14" s="20"/>
      <c r="J14" s="20"/>
      <c r="K14" s="31" t="s">
        <v>9</v>
      </c>
      <c r="L14" s="4"/>
    </row>
    <row r="15" spans="2:12">
      <c r="B15" s="7" t="s">
        <v>27</v>
      </c>
      <c r="C15" s="5"/>
      <c r="D15" s="30"/>
      <c r="E15" s="30"/>
      <c r="F15" s="29"/>
      <c r="G15" s="29"/>
      <c r="H15" s="28"/>
      <c r="I15" s="5"/>
      <c r="J15" s="5"/>
      <c r="K15" s="15"/>
      <c r="L15" s="4"/>
    </row>
    <row r="16" spans="2:12">
      <c r="B16" s="7" t="s">
        <v>26</v>
      </c>
      <c r="C16" s="5"/>
      <c r="D16" s="27"/>
      <c r="E16" s="27"/>
      <c r="F16" s="26"/>
      <c r="G16" s="26"/>
      <c r="H16" s="25"/>
      <c r="I16" s="5"/>
      <c r="J16" s="5"/>
      <c r="K16" s="14"/>
      <c r="L16" s="4"/>
    </row>
    <row r="17" spans="2:12">
      <c r="B17" s="7" t="s">
        <v>25</v>
      </c>
      <c r="C17" s="5"/>
      <c r="D17" s="24">
        <f>SUM(E17:K17)</f>
        <v>0</v>
      </c>
      <c r="E17" s="27"/>
      <c r="F17" s="26"/>
      <c r="G17" s="26"/>
      <c r="H17" s="25"/>
      <c r="I17" s="5"/>
      <c r="J17" s="5"/>
      <c r="K17" s="14"/>
      <c r="L17" s="4"/>
    </row>
    <row r="18" spans="2:12">
      <c r="B18" s="7" t="s">
        <v>24</v>
      </c>
      <c r="C18" s="5"/>
      <c r="D18" s="24">
        <f>SUM(E18:K18)</f>
        <v>0</v>
      </c>
      <c r="E18" s="23"/>
      <c r="F18" s="22"/>
      <c r="G18" s="22"/>
      <c r="H18" s="21"/>
      <c r="I18" s="5"/>
      <c r="J18" s="5"/>
      <c r="K18" s="91"/>
      <c r="L18" s="4"/>
    </row>
    <row r="19" spans="2:12">
      <c r="B19" s="7" t="s">
        <v>23</v>
      </c>
      <c r="C19" s="5"/>
      <c r="D19" s="32" t="str">
        <f>IF(D16=0,"%",MIN(D18,D17)/AVERAGE(D16,D15))</f>
        <v>%</v>
      </c>
      <c r="E19" s="32"/>
      <c r="F19" s="32"/>
      <c r="G19" s="32"/>
      <c r="H19" s="32"/>
      <c r="I19" s="5"/>
      <c r="J19" s="5"/>
      <c r="K19" s="32"/>
      <c r="L19" s="4"/>
    </row>
    <row r="20" spans="2:12"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9"/>
    </row>
    <row r="21" spans="2:12">
      <c r="B21" s="8" t="s">
        <v>22</v>
      </c>
      <c r="C21" s="5"/>
      <c r="D21" s="31" t="s">
        <v>4</v>
      </c>
      <c r="E21" s="5"/>
      <c r="F21" s="5"/>
      <c r="G21" s="5"/>
      <c r="H21" s="5"/>
      <c r="I21" s="5"/>
      <c r="J21" s="5"/>
      <c r="K21" s="5"/>
      <c r="L21" s="4"/>
    </row>
    <row r="22" spans="2:12">
      <c r="B22" s="7" t="s">
        <v>21</v>
      </c>
      <c r="C22" s="5"/>
      <c r="D22" s="15"/>
      <c r="E22" s="5"/>
      <c r="F22" s="5"/>
      <c r="G22" s="5"/>
      <c r="H22" s="5"/>
      <c r="I22" s="5"/>
      <c r="J22" s="5"/>
      <c r="K22" s="5"/>
      <c r="L22" s="4"/>
    </row>
    <row r="23" spans="2:12">
      <c r="B23" s="7" t="s">
        <v>20</v>
      </c>
      <c r="C23" s="5"/>
      <c r="D23" s="14"/>
      <c r="E23" s="5"/>
      <c r="F23" s="5"/>
      <c r="G23" s="5"/>
      <c r="H23" s="5"/>
      <c r="I23" s="5"/>
      <c r="J23" s="5"/>
      <c r="K23" s="5"/>
      <c r="L23" s="4"/>
    </row>
    <row r="24" spans="2:12">
      <c r="B24" s="7" t="s">
        <v>19</v>
      </c>
      <c r="C24" s="5"/>
      <c r="D24" s="14"/>
      <c r="E24" s="5"/>
      <c r="F24" s="5"/>
      <c r="G24" s="5"/>
      <c r="H24" s="5"/>
      <c r="I24" s="5"/>
      <c r="J24" s="5"/>
      <c r="K24" s="5"/>
      <c r="L24" s="4"/>
    </row>
    <row r="25" spans="2:12">
      <c r="B25" s="7" t="s">
        <v>18</v>
      </c>
      <c r="C25" s="5"/>
      <c r="D25" s="14"/>
      <c r="E25" s="5"/>
      <c r="F25" s="5"/>
      <c r="G25" s="5"/>
      <c r="H25" s="5"/>
      <c r="I25" s="5"/>
      <c r="J25" s="5"/>
      <c r="K25" s="5"/>
      <c r="L25" s="4"/>
    </row>
    <row r="26" spans="2:12">
      <c r="B26" s="7" t="s">
        <v>17</v>
      </c>
      <c r="C26" s="5"/>
      <c r="D26" s="13"/>
      <c r="E26" s="5"/>
      <c r="F26" s="5"/>
      <c r="G26" s="5"/>
      <c r="H26" s="5"/>
      <c r="I26" s="5"/>
      <c r="J26" s="5"/>
      <c r="K26" s="5"/>
      <c r="L26" s="4"/>
    </row>
    <row r="27" spans="2:12" ht="15.75" thickBot="1">
      <c r="B27" s="8" t="s">
        <v>4</v>
      </c>
      <c r="C27" s="20"/>
      <c r="D27" s="12">
        <f>SUM(D22:D26)</f>
        <v>0</v>
      </c>
      <c r="E27" s="5"/>
      <c r="F27" s="5"/>
      <c r="G27" s="5"/>
      <c r="H27" s="5"/>
      <c r="I27" s="5"/>
      <c r="J27" s="5"/>
      <c r="K27" s="5"/>
      <c r="L27" s="4"/>
    </row>
    <row r="28" spans="2:12" ht="15.75" thickTop="1"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9"/>
    </row>
    <row r="29" spans="2:12">
      <c r="B29" s="8" t="s">
        <v>50</v>
      </c>
      <c r="C29" s="5"/>
      <c r="D29" s="5"/>
      <c r="E29" s="5"/>
      <c r="F29" s="5"/>
      <c r="G29" s="5"/>
      <c r="H29" s="5"/>
      <c r="I29" s="5"/>
      <c r="J29" s="5"/>
      <c r="K29" s="5"/>
      <c r="L29" s="4"/>
    </row>
    <row r="30" spans="2:12" ht="15.75" thickBot="1">
      <c r="B30" s="7" t="s">
        <v>51</v>
      </c>
      <c r="C30" s="5"/>
      <c r="D30" s="6"/>
      <c r="E30" s="5"/>
      <c r="F30" s="5"/>
      <c r="G30" s="5"/>
      <c r="H30" s="5"/>
      <c r="I30" s="5"/>
      <c r="J30" s="5"/>
      <c r="K30" s="5"/>
      <c r="L30" s="4"/>
    </row>
    <row r="31" spans="2:12" ht="15.75" thickTop="1"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9"/>
    </row>
    <row r="32" spans="2:12">
      <c r="B32" s="8" t="s">
        <v>16</v>
      </c>
      <c r="C32" s="20"/>
      <c r="D32" s="31" t="s">
        <v>4</v>
      </c>
      <c r="E32" s="31" t="s">
        <v>15</v>
      </c>
      <c r="F32" s="31" t="s">
        <v>14</v>
      </c>
      <c r="G32" s="31" t="s">
        <v>13</v>
      </c>
      <c r="H32" s="31" t="s">
        <v>12</v>
      </c>
      <c r="I32" s="31" t="s">
        <v>11</v>
      </c>
      <c r="J32" s="31" t="s">
        <v>10</v>
      </c>
      <c r="K32" s="31" t="s">
        <v>9</v>
      </c>
      <c r="L32" s="4"/>
    </row>
    <row r="33" spans="2:12">
      <c r="B33" s="7" t="s">
        <v>8</v>
      </c>
      <c r="C33" s="5"/>
      <c r="D33" s="24">
        <f t="shared" ref="D33:D39" si="0">SUM(E33:K33)</f>
        <v>0</v>
      </c>
      <c r="E33" s="30"/>
      <c r="F33" s="29"/>
      <c r="G33" s="29"/>
      <c r="H33" s="29"/>
      <c r="I33" s="29"/>
      <c r="J33" s="29"/>
      <c r="K33" s="28"/>
      <c r="L33" s="4"/>
    </row>
    <row r="34" spans="2:12">
      <c r="B34" s="7" t="s">
        <v>7</v>
      </c>
      <c r="C34" s="5"/>
      <c r="D34" s="24">
        <f t="shared" si="0"/>
        <v>0</v>
      </c>
      <c r="E34" s="27"/>
      <c r="F34" s="26"/>
      <c r="G34" s="26"/>
      <c r="H34" s="26"/>
      <c r="I34" s="26"/>
      <c r="J34" s="26"/>
      <c r="K34" s="25"/>
      <c r="L34" s="4"/>
    </row>
    <row r="35" spans="2:12">
      <c r="B35" s="7" t="s">
        <v>68</v>
      </c>
      <c r="C35" s="5"/>
      <c r="D35" s="24">
        <f t="shared" si="0"/>
        <v>0</v>
      </c>
      <c r="E35" s="27"/>
      <c r="F35" s="26"/>
      <c r="G35" s="26"/>
      <c r="H35" s="26"/>
      <c r="I35" s="26"/>
      <c r="J35" s="26"/>
      <c r="K35" s="25"/>
      <c r="L35" s="4"/>
    </row>
    <row r="36" spans="2:12">
      <c r="B36" s="7" t="s">
        <v>6</v>
      </c>
      <c r="C36" s="5"/>
      <c r="D36" s="24">
        <f t="shared" si="0"/>
        <v>0</v>
      </c>
      <c r="E36" s="27"/>
      <c r="F36" s="26"/>
      <c r="G36" s="26"/>
      <c r="H36" s="26"/>
      <c r="I36" s="26"/>
      <c r="J36" s="26"/>
      <c r="K36" s="25"/>
      <c r="L36" s="4"/>
    </row>
    <row r="37" spans="2:12">
      <c r="B37" s="7" t="s">
        <v>52</v>
      </c>
      <c r="C37" s="5"/>
      <c r="D37" s="24">
        <f t="shared" si="0"/>
        <v>0</v>
      </c>
      <c r="E37" s="27"/>
      <c r="F37" s="26"/>
      <c r="G37" s="26"/>
      <c r="H37" s="26"/>
      <c r="I37" s="26"/>
      <c r="J37" s="26"/>
      <c r="K37" s="25"/>
      <c r="L37" s="4"/>
    </row>
    <row r="38" spans="2:12">
      <c r="B38" s="7" t="s">
        <v>5</v>
      </c>
      <c r="C38" s="5"/>
      <c r="D38" s="24">
        <f t="shared" si="0"/>
        <v>0</v>
      </c>
      <c r="E38" s="23"/>
      <c r="F38" s="22"/>
      <c r="G38" s="22"/>
      <c r="H38" s="22"/>
      <c r="I38" s="22"/>
      <c r="J38" s="22"/>
      <c r="K38" s="21"/>
      <c r="L38" s="4"/>
    </row>
    <row r="39" spans="2:12" ht="15.75" thickBot="1">
      <c r="B39" s="8" t="s">
        <v>4</v>
      </c>
      <c r="C39" s="20"/>
      <c r="D39" s="12">
        <f t="shared" si="0"/>
        <v>0</v>
      </c>
      <c r="E39" s="19">
        <f t="shared" ref="E39:K39" si="1">SUM(E33:E38)</f>
        <v>0</v>
      </c>
      <c r="F39" s="19">
        <f t="shared" si="1"/>
        <v>0</v>
      </c>
      <c r="G39" s="19">
        <f t="shared" si="1"/>
        <v>0</v>
      </c>
      <c r="H39" s="19">
        <f t="shared" si="1"/>
        <v>0</v>
      </c>
      <c r="I39" s="19">
        <f t="shared" si="1"/>
        <v>0</v>
      </c>
      <c r="J39" s="19">
        <f t="shared" si="1"/>
        <v>0</v>
      </c>
      <c r="K39" s="19">
        <f t="shared" si="1"/>
        <v>0</v>
      </c>
      <c r="L39" s="4"/>
    </row>
    <row r="40" spans="2:12" ht="15.75" thickTop="1">
      <c r="B40" s="7" t="s">
        <v>63</v>
      </c>
      <c r="C40" s="5"/>
      <c r="D40" s="88"/>
      <c r="E40" s="88" t="str">
        <f>IF((E18+E17)=0,"",E39/(E17+E18))</f>
        <v/>
      </c>
      <c r="F40" s="88" t="str">
        <f>IF((F18+F17)=0,"",F39/(F17+F18))</f>
        <v/>
      </c>
      <c r="G40" s="88" t="str">
        <f>IF((G18+G17)=0,"",G39/(G17+G18))</f>
        <v/>
      </c>
      <c r="H40" s="88" t="str">
        <f>IF((H18+H17)=0,"",H39/(H17+H18))</f>
        <v/>
      </c>
      <c r="I40" s="32"/>
      <c r="J40" s="5"/>
      <c r="K40" s="88" t="str">
        <f>IF((I18+I17)=0,"",K39/(I17+I18))</f>
        <v/>
      </c>
      <c r="L40" s="4"/>
    </row>
    <row r="41" spans="2:12"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6"/>
    </row>
    <row r="42" spans="2:12">
      <c r="B42" s="8" t="s">
        <v>3</v>
      </c>
      <c r="C42" s="5"/>
      <c r="D42" s="5"/>
      <c r="E42" s="5"/>
      <c r="F42" s="5"/>
      <c r="G42" s="5"/>
      <c r="H42" s="5"/>
      <c r="I42" s="5"/>
      <c r="J42" s="5"/>
      <c r="K42" s="5"/>
      <c r="L42" s="4"/>
    </row>
    <row r="43" spans="2:12" ht="15.75" thickBot="1">
      <c r="B43" s="93" t="s">
        <v>72</v>
      </c>
      <c r="C43" s="5"/>
      <c r="D43" s="6"/>
      <c r="E43" s="92" t="str">
        <f>IF(D43=0,"%",D43/D16)</f>
        <v>%</v>
      </c>
      <c r="F43" s="5"/>
      <c r="G43" s="5"/>
      <c r="H43" s="5"/>
      <c r="I43" s="5"/>
      <c r="J43" s="5"/>
      <c r="K43" s="5"/>
      <c r="L43" s="4"/>
    </row>
    <row r="44" spans="2:12" ht="15.75" thickTop="1">
      <c r="B44" s="7" t="s">
        <v>2</v>
      </c>
      <c r="C44" s="5"/>
      <c r="D44" s="15"/>
      <c r="E44" s="5"/>
      <c r="F44" s="5"/>
      <c r="G44" s="5"/>
      <c r="H44" s="5"/>
      <c r="I44" s="5"/>
      <c r="J44" s="5"/>
      <c r="K44" s="5"/>
      <c r="L44" s="4"/>
    </row>
    <row r="45" spans="2:12">
      <c r="B45" s="7" t="s">
        <v>64</v>
      </c>
      <c r="C45" s="5"/>
      <c r="D45" s="13"/>
      <c r="E45" s="92" t="str">
        <f>IF(D44=0,"%",D45/D44)</f>
        <v>%</v>
      </c>
      <c r="F45" s="5"/>
      <c r="G45" s="5"/>
      <c r="H45" s="5"/>
      <c r="I45" s="5"/>
      <c r="J45" s="5"/>
      <c r="K45" s="5"/>
      <c r="L45" s="4"/>
    </row>
    <row r="46" spans="2:12" ht="15.75" thickBot="1">
      <c r="B46" s="7" t="s">
        <v>1</v>
      </c>
      <c r="C46" s="5"/>
      <c r="D46" s="12">
        <f>D44-ABS(D45)</f>
        <v>0</v>
      </c>
      <c r="E46" s="92" t="str">
        <f>IF(D44=0,"%",D46/D44)</f>
        <v>%</v>
      </c>
      <c r="F46" s="5"/>
      <c r="G46" s="5"/>
      <c r="H46" s="5"/>
      <c r="I46" s="5"/>
      <c r="J46" s="5"/>
      <c r="K46" s="5"/>
      <c r="L46" s="4"/>
    </row>
    <row r="47" spans="2:12" ht="15.75" thickTop="1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9"/>
    </row>
    <row r="48" spans="2:12">
      <c r="B48" s="8" t="s">
        <v>46</v>
      </c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2:12">
      <c r="B49" s="7" t="s">
        <v>0</v>
      </c>
      <c r="C49" s="5"/>
      <c r="D49" s="15"/>
      <c r="E49" s="5"/>
      <c r="F49" s="5"/>
      <c r="G49" s="5"/>
      <c r="H49" s="5"/>
      <c r="I49" s="5"/>
      <c r="J49" s="5"/>
      <c r="K49" s="5"/>
      <c r="L49" s="4"/>
    </row>
    <row r="50" spans="2:12">
      <c r="B50" s="7" t="s">
        <v>65</v>
      </c>
      <c r="C50" s="5"/>
      <c r="D50" s="90"/>
      <c r="E50" s="5"/>
      <c r="F50" s="5"/>
      <c r="G50" s="5"/>
      <c r="H50" s="5"/>
      <c r="I50" s="5"/>
      <c r="J50" s="5"/>
      <c r="K50" s="5"/>
      <c r="L50" s="4"/>
    </row>
    <row r="51" spans="2:12">
      <c r="B51" s="7" t="s">
        <v>9</v>
      </c>
      <c r="C51" s="5"/>
      <c r="D51" s="13"/>
      <c r="E51" s="89" t="str">
        <f>IF(D49=0,"",D51/D49)</f>
        <v/>
      </c>
      <c r="F51" s="5"/>
      <c r="G51" s="5"/>
      <c r="H51" s="5"/>
      <c r="I51" s="5"/>
      <c r="J51" s="5"/>
      <c r="K51" s="5"/>
      <c r="L51" s="4"/>
    </row>
    <row r="52" spans="2:12" ht="15.75" thickBot="1">
      <c r="B52" s="7"/>
      <c r="C52" s="5"/>
      <c r="D52" s="12">
        <f>SUM(D49:D51)</f>
        <v>0</v>
      </c>
      <c r="E52" s="89" t="str">
        <f>IF(D49=0,"",D52/D49)</f>
        <v/>
      </c>
      <c r="F52" s="5"/>
      <c r="G52" s="5"/>
      <c r="H52" s="5"/>
      <c r="I52" s="5"/>
      <c r="J52" s="5"/>
      <c r="K52" s="5"/>
      <c r="L52" s="4"/>
    </row>
    <row r="53" spans="2:12" ht="15.7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1"/>
    </row>
  </sheetData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topLeftCell="A31" zoomScaleNormal="100" workbookViewId="0">
      <selection activeCell="D31" sqref="D31"/>
    </sheetView>
  </sheetViews>
  <sheetFormatPr defaultColWidth="13.7109375" defaultRowHeight="15"/>
  <cols>
    <col min="1" max="1" width="3" customWidth="1"/>
    <col min="2" max="2" width="30.140625" bestFit="1" customWidth="1"/>
    <col min="3" max="3" width="10" customWidth="1"/>
    <col min="4" max="12" width="16.42578125" customWidth="1"/>
    <col min="13" max="13" width="2.42578125" customWidth="1"/>
  </cols>
  <sheetData>
    <row r="1" spans="2:13"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3"/>
    </row>
    <row r="2" spans="2:13" ht="21">
      <c r="B2" s="42" t="s">
        <v>77</v>
      </c>
      <c r="C2" s="5"/>
      <c r="D2" s="5"/>
      <c r="E2" s="5"/>
      <c r="F2" s="5"/>
      <c r="G2" s="41" t="s">
        <v>53</v>
      </c>
      <c r="H2" s="5"/>
      <c r="I2" s="5"/>
      <c r="J2" s="5"/>
      <c r="K2" s="5"/>
      <c r="L2" s="5"/>
      <c r="M2" s="4"/>
    </row>
    <row r="3" spans="2:13">
      <c r="B3" s="40" t="s">
        <v>45</v>
      </c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2:13"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</row>
    <row r="5" spans="2:13">
      <c r="B5" s="8" t="s">
        <v>44</v>
      </c>
      <c r="C5" s="5"/>
      <c r="D5" s="5"/>
      <c r="E5" s="39"/>
      <c r="F5" s="39"/>
      <c r="G5" s="39"/>
      <c r="H5" s="39"/>
      <c r="I5" s="39"/>
      <c r="J5" s="39"/>
      <c r="K5" s="5"/>
      <c r="L5" s="5"/>
      <c r="M5" s="4"/>
    </row>
    <row r="6" spans="2:13">
      <c r="B6" s="8" t="s">
        <v>43</v>
      </c>
      <c r="C6" s="5"/>
      <c r="D6" s="5"/>
      <c r="E6" s="38"/>
      <c r="F6" s="38"/>
      <c r="G6" s="38"/>
      <c r="H6" s="38"/>
      <c r="I6" s="38"/>
      <c r="J6" s="38"/>
      <c r="K6" s="5"/>
      <c r="L6" s="5"/>
      <c r="M6" s="4"/>
    </row>
    <row r="7" spans="2:13">
      <c r="B7" s="8" t="s">
        <v>42</v>
      </c>
      <c r="C7" s="5"/>
      <c r="D7" s="5"/>
      <c r="E7" s="47"/>
      <c r="F7" s="47"/>
      <c r="G7" s="47"/>
      <c r="H7" s="47"/>
      <c r="I7" s="47"/>
      <c r="J7" s="47"/>
      <c r="K7" s="5"/>
      <c r="L7" s="5"/>
      <c r="M7" s="4"/>
    </row>
    <row r="8" spans="2:13">
      <c r="B8" s="8" t="s">
        <v>41</v>
      </c>
      <c r="C8" s="5"/>
      <c r="D8" s="5"/>
      <c r="E8" s="37"/>
      <c r="F8" s="37"/>
      <c r="G8" s="37"/>
      <c r="H8" s="37"/>
      <c r="I8" s="37"/>
      <c r="J8" s="37"/>
      <c r="K8" s="5"/>
      <c r="L8" s="5"/>
      <c r="M8" s="4"/>
    </row>
    <row r="9" spans="2:13">
      <c r="B9" s="8" t="s">
        <v>74</v>
      </c>
      <c r="C9" s="20"/>
      <c r="D9" s="5"/>
      <c r="E9" s="95" t="s">
        <v>75</v>
      </c>
      <c r="F9" s="5"/>
      <c r="G9" s="5"/>
      <c r="H9" s="5"/>
      <c r="I9" s="5"/>
      <c r="J9" s="5"/>
      <c r="K9" s="5"/>
      <c r="L9" s="5"/>
      <c r="M9" s="4"/>
    </row>
    <row r="10" spans="2:1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2:13">
      <c r="B11" s="8" t="s">
        <v>34</v>
      </c>
      <c r="C11" s="20"/>
      <c r="D11" s="20"/>
      <c r="E11" s="31" t="s">
        <v>33</v>
      </c>
      <c r="F11" s="31" t="s">
        <v>32</v>
      </c>
      <c r="G11" s="31" t="s">
        <v>31</v>
      </c>
      <c r="H11" s="31" t="s">
        <v>30</v>
      </c>
      <c r="I11" s="31" t="s">
        <v>29</v>
      </c>
      <c r="J11" s="5"/>
      <c r="K11" s="5"/>
      <c r="L11" s="5"/>
      <c r="M11" s="4"/>
    </row>
    <row r="12" spans="2:13">
      <c r="B12" s="46" t="s">
        <v>58</v>
      </c>
      <c r="C12" s="5"/>
      <c r="D12" s="5"/>
      <c r="E12" s="48"/>
      <c r="F12" s="48"/>
      <c r="G12" s="48"/>
      <c r="H12" s="48"/>
      <c r="I12" s="49"/>
      <c r="J12" s="5"/>
      <c r="K12" s="5"/>
      <c r="L12" s="5"/>
      <c r="M12" s="4"/>
    </row>
    <row r="13" spans="2:1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</row>
    <row r="14" spans="2:13">
      <c r="B14" s="8" t="s">
        <v>66</v>
      </c>
      <c r="C14" s="20"/>
      <c r="D14" s="20"/>
      <c r="E14" s="31" t="s">
        <v>4</v>
      </c>
      <c r="F14" s="31" t="s">
        <v>15</v>
      </c>
      <c r="G14" s="31" t="s">
        <v>14</v>
      </c>
      <c r="H14" s="31" t="s">
        <v>13</v>
      </c>
      <c r="I14" s="31" t="s">
        <v>12</v>
      </c>
      <c r="J14" s="20"/>
      <c r="K14" s="20"/>
      <c r="L14" s="31" t="s">
        <v>9</v>
      </c>
      <c r="M14" s="4"/>
    </row>
    <row r="15" spans="2:13">
      <c r="B15" s="7" t="s">
        <v>27</v>
      </c>
      <c r="C15" s="5"/>
      <c r="D15" s="5"/>
      <c r="E15" s="30"/>
      <c r="F15" s="30"/>
      <c r="G15" s="29"/>
      <c r="H15" s="29"/>
      <c r="I15" s="28"/>
      <c r="J15" s="5"/>
      <c r="K15" s="5"/>
      <c r="L15" s="15"/>
      <c r="M15" s="4"/>
    </row>
    <row r="16" spans="2:13">
      <c r="B16" s="7" t="s">
        <v>26</v>
      </c>
      <c r="C16" s="5"/>
      <c r="D16" s="5"/>
      <c r="E16" s="27"/>
      <c r="F16" s="27"/>
      <c r="G16" s="26"/>
      <c r="H16" s="26"/>
      <c r="I16" s="25"/>
      <c r="J16" s="5"/>
      <c r="K16" s="5"/>
      <c r="L16" s="14"/>
      <c r="M16" s="4"/>
    </row>
    <row r="17" spans="2:13">
      <c r="B17" s="7" t="s">
        <v>25</v>
      </c>
      <c r="C17" s="5"/>
      <c r="D17" s="5"/>
      <c r="E17" s="24">
        <f>SUM(F17:L17)</f>
        <v>0</v>
      </c>
      <c r="F17" s="27"/>
      <c r="G17" s="26"/>
      <c r="H17" s="26"/>
      <c r="I17" s="25"/>
      <c r="J17" s="5"/>
      <c r="K17" s="5"/>
      <c r="L17" s="14"/>
      <c r="M17" s="4"/>
    </row>
    <row r="18" spans="2:13">
      <c r="B18" s="7" t="s">
        <v>24</v>
      </c>
      <c r="C18" s="5"/>
      <c r="D18" s="5"/>
      <c r="E18" s="24">
        <f>SUM(F18:L18)</f>
        <v>0</v>
      </c>
      <c r="F18" s="23"/>
      <c r="G18" s="22"/>
      <c r="H18" s="22"/>
      <c r="I18" s="21"/>
      <c r="J18" s="5"/>
      <c r="K18" s="5"/>
      <c r="L18" s="91"/>
      <c r="M18" s="4"/>
    </row>
    <row r="19" spans="2:13">
      <c r="B19" s="7" t="s">
        <v>23</v>
      </c>
      <c r="C19" s="5"/>
      <c r="D19" s="5"/>
      <c r="E19" s="32" t="str">
        <f>IF(E16=0,"%",MIN(E18,E17)/AVERAGE(E16,E15))</f>
        <v>%</v>
      </c>
      <c r="F19" s="32"/>
      <c r="G19" s="32"/>
      <c r="H19" s="32"/>
      <c r="I19" s="32"/>
      <c r="J19" s="5"/>
      <c r="K19" s="5"/>
      <c r="L19" s="32"/>
      <c r="M19" s="4"/>
    </row>
    <row r="20" spans="2:13">
      <c r="B20" s="11"/>
      <c r="C20" s="10"/>
      <c r="D20" s="67"/>
      <c r="E20" s="68"/>
      <c r="F20" s="10"/>
      <c r="G20" s="10"/>
      <c r="H20" s="10"/>
      <c r="I20" s="10"/>
      <c r="J20" s="10"/>
      <c r="K20" s="10"/>
      <c r="L20" s="10"/>
      <c r="M20" s="9"/>
    </row>
    <row r="21" spans="2:13">
      <c r="B21" s="8" t="s">
        <v>22</v>
      </c>
      <c r="C21" s="5"/>
      <c r="D21" s="31" t="s">
        <v>60</v>
      </c>
      <c r="E21" s="5"/>
      <c r="F21" s="5"/>
      <c r="G21" s="5"/>
      <c r="H21" s="5"/>
      <c r="I21" s="5"/>
      <c r="J21" s="5"/>
      <c r="K21" s="5"/>
      <c r="L21" s="5"/>
      <c r="M21" s="4"/>
    </row>
    <row r="22" spans="2:13">
      <c r="B22" s="7" t="s">
        <v>71</v>
      </c>
      <c r="C22" s="5"/>
      <c r="D22" s="77"/>
      <c r="E22" s="5"/>
      <c r="F22" s="5"/>
      <c r="G22" s="5"/>
      <c r="H22" s="5"/>
      <c r="I22" s="5"/>
      <c r="J22" s="5"/>
      <c r="K22" s="5"/>
      <c r="L22" s="5"/>
      <c r="M22" s="4"/>
    </row>
    <row r="23" spans="2:13">
      <c r="B23" s="7" t="s">
        <v>20</v>
      </c>
      <c r="C23" s="5"/>
      <c r="D23" s="78"/>
      <c r="E23" s="5"/>
      <c r="F23" s="5"/>
      <c r="G23" s="5"/>
      <c r="H23" s="5"/>
      <c r="I23" s="5"/>
      <c r="J23" s="5"/>
      <c r="K23" s="5"/>
      <c r="L23" s="5"/>
      <c r="M23" s="4"/>
    </row>
    <row r="24" spans="2:13" ht="15.75" thickBot="1">
      <c r="B24" s="8" t="s">
        <v>4</v>
      </c>
      <c r="C24" s="20"/>
      <c r="D24" s="79">
        <f>SUM(D22:D23)</f>
        <v>0</v>
      </c>
      <c r="E24" s="5"/>
      <c r="F24" s="5"/>
      <c r="G24" s="5"/>
      <c r="H24" s="5"/>
      <c r="I24" s="5"/>
      <c r="J24" s="5"/>
      <c r="K24" s="5"/>
      <c r="L24" s="5"/>
      <c r="M24" s="4"/>
    </row>
    <row r="25" spans="2:13" ht="15.75" thickTop="1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9"/>
    </row>
    <row r="26" spans="2:13">
      <c r="B26" s="60" t="s">
        <v>69</v>
      </c>
      <c r="C26" s="61"/>
      <c r="D26" s="62" t="s">
        <v>61</v>
      </c>
      <c r="E26" s="63" t="s">
        <v>70</v>
      </c>
      <c r="F26" s="63"/>
      <c r="G26" s="62"/>
      <c r="H26" s="62"/>
      <c r="I26" s="62"/>
      <c r="J26" s="62"/>
      <c r="K26" s="61"/>
      <c r="L26" s="64"/>
      <c r="M26" s="65"/>
    </row>
    <row r="27" spans="2:13" ht="15.75" thickBot="1">
      <c r="B27" s="66" t="s">
        <v>62</v>
      </c>
      <c r="C27" s="64"/>
      <c r="D27" s="72"/>
      <c r="E27" s="71"/>
      <c r="F27" s="62"/>
      <c r="G27" s="62"/>
      <c r="H27" s="62"/>
      <c r="I27" s="62"/>
      <c r="J27" s="62"/>
      <c r="K27" s="61"/>
      <c r="L27" s="64"/>
      <c r="M27" s="65"/>
    </row>
    <row r="28" spans="2:13" ht="15.75" thickTop="1">
      <c r="B28" s="11"/>
      <c r="C28" s="10"/>
      <c r="D28" s="76"/>
      <c r="E28" s="68"/>
      <c r="F28" s="10"/>
      <c r="G28" s="10"/>
      <c r="H28" s="10"/>
      <c r="I28" s="10"/>
      <c r="J28" s="10"/>
      <c r="K28" s="10"/>
      <c r="L28" s="10"/>
      <c r="M28" s="9"/>
    </row>
    <row r="29" spans="2:13">
      <c r="B29" s="8" t="s">
        <v>55</v>
      </c>
      <c r="C29" s="5"/>
      <c r="D29" s="73" t="s">
        <v>61</v>
      </c>
      <c r="E29" s="31" t="s">
        <v>4</v>
      </c>
      <c r="F29" s="5"/>
      <c r="G29" s="5"/>
      <c r="H29" s="5"/>
      <c r="I29" s="5"/>
      <c r="J29" s="5"/>
      <c r="K29" s="5"/>
      <c r="L29" s="5"/>
      <c r="M29" s="4"/>
    </row>
    <row r="30" spans="2:13">
      <c r="B30" s="7" t="s">
        <v>78</v>
      </c>
      <c r="C30" s="5"/>
      <c r="D30" s="74"/>
      <c r="E30" s="80"/>
      <c r="F30" s="5"/>
      <c r="G30" s="5"/>
      <c r="H30" s="5"/>
      <c r="I30" s="5"/>
      <c r="J30" s="5"/>
      <c r="K30" s="5"/>
      <c r="L30" s="5"/>
      <c r="M30" s="4"/>
    </row>
    <row r="31" spans="2:13">
      <c r="B31" s="7" t="s">
        <v>54</v>
      </c>
      <c r="C31" s="5"/>
      <c r="D31" s="74"/>
      <c r="E31" s="81"/>
      <c r="F31" s="5"/>
      <c r="G31" s="5"/>
      <c r="H31" s="5"/>
      <c r="I31" s="5"/>
      <c r="J31" s="5"/>
      <c r="K31" s="5"/>
      <c r="L31" s="5"/>
      <c r="M31" s="4"/>
    </row>
    <row r="32" spans="2:13">
      <c r="B32" s="7" t="s">
        <v>50</v>
      </c>
      <c r="C32" s="5"/>
      <c r="D32" s="74"/>
      <c r="E32" s="82"/>
      <c r="F32" s="5"/>
      <c r="G32" s="5"/>
      <c r="H32" s="5"/>
      <c r="I32" s="5"/>
      <c r="J32" s="5"/>
      <c r="K32" s="5"/>
      <c r="L32" s="5"/>
      <c r="M32" s="4"/>
    </row>
    <row r="33" spans="2:13" ht="15.75" thickBot="1">
      <c r="B33" s="8" t="s">
        <v>67</v>
      </c>
      <c r="C33" s="20"/>
      <c r="D33" s="75">
        <f>E33*$D$27</f>
        <v>0</v>
      </c>
      <c r="E33" s="83">
        <f>SUM(E30:E32)</f>
        <v>0</v>
      </c>
      <c r="F33" s="5"/>
      <c r="G33" s="5"/>
      <c r="H33" s="5"/>
      <c r="I33" s="5"/>
      <c r="J33" s="5"/>
      <c r="K33" s="5"/>
      <c r="L33" s="5"/>
      <c r="M33" s="4"/>
    </row>
    <row r="34" spans="2:13" ht="15.75" thickTop="1">
      <c r="B34" s="11"/>
      <c r="C34" s="10"/>
      <c r="D34" s="76"/>
      <c r="E34" s="68"/>
      <c r="F34" s="10"/>
      <c r="G34" s="10"/>
      <c r="H34" s="10"/>
      <c r="I34" s="10"/>
      <c r="J34" s="10"/>
      <c r="K34" s="10"/>
      <c r="L34" s="10"/>
      <c r="M34" s="9"/>
    </row>
    <row r="35" spans="2:13">
      <c r="B35" s="8" t="s">
        <v>17</v>
      </c>
      <c r="C35" s="5"/>
      <c r="D35" s="73" t="s">
        <v>61</v>
      </c>
      <c r="E35" s="31" t="s">
        <v>4</v>
      </c>
      <c r="F35" s="5"/>
      <c r="G35" s="5"/>
      <c r="H35" s="5"/>
      <c r="I35" s="5"/>
      <c r="J35" s="5"/>
      <c r="K35" s="5"/>
      <c r="L35" s="5"/>
      <c r="M35" s="4"/>
    </row>
    <row r="36" spans="2:13" ht="15.75" thickBot="1">
      <c r="B36" s="7" t="s">
        <v>17</v>
      </c>
      <c r="C36" s="5"/>
      <c r="D36" s="75">
        <f>E36*$D$27</f>
        <v>0</v>
      </c>
      <c r="E36" s="84"/>
      <c r="F36" s="5"/>
      <c r="G36" s="5"/>
      <c r="H36" s="5"/>
      <c r="I36" s="5"/>
      <c r="J36" s="5"/>
      <c r="K36" s="5"/>
      <c r="L36" s="5"/>
      <c r="M36" s="4"/>
    </row>
    <row r="37" spans="2:13" ht="15.75" thickTop="1">
      <c r="B37" s="11"/>
      <c r="C37" s="10"/>
      <c r="D37" s="76"/>
      <c r="E37" s="68"/>
      <c r="F37" s="10"/>
      <c r="G37" s="10"/>
      <c r="H37" s="10"/>
      <c r="I37" s="10"/>
      <c r="J37" s="10"/>
      <c r="K37" s="10"/>
      <c r="L37" s="10"/>
      <c r="M37" s="9"/>
    </row>
    <row r="38" spans="2:13">
      <c r="B38" s="8" t="s">
        <v>16</v>
      </c>
      <c r="C38" s="20"/>
      <c r="D38" s="73" t="s">
        <v>61</v>
      </c>
      <c r="E38" s="31" t="s">
        <v>4</v>
      </c>
      <c r="F38" s="31" t="s">
        <v>15</v>
      </c>
      <c r="G38" s="31" t="s">
        <v>14</v>
      </c>
      <c r="H38" s="31" t="s">
        <v>13</v>
      </c>
      <c r="I38" s="31" t="s">
        <v>12</v>
      </c>
      <c r="J38" s="31" t="s">
        <v>11</v>
      </c>
      <c r="K38" s="31" t="s">
        <v>10</v>
      </c>
      <c r="L38" s="31" t="s">
        <v>9</v>
      </c>
      <c r="M38" s="4"/>
    </row>
    <row r="39" spans="2:13">
      <c r="B39" s="7" t="s">
        <v>8</v>
      </c>
      <c r="C39" s="5"/>
      <c r="D39" s="74"/>
      <c r="E39" s="85">
        <f t="shared" ref="E39:E43" si="0">SUM(F39:L39)</f>
        <v>0</v>
      </c>
      <c r="F39" s="50"/>
      <c r="G39" s="51"/>
      <c r="H39" s="51"/>
      <c r="I39" s="51"/>
      <c r="J39" s="51"/>
      <c r="K39" s="51"/>
      <c r="L39" s="52"/>
      <c r="M39" s="4"/>
    </row>
    <row r="40" spans="2:13">
      <c r="B40" s="7" t="s">
        <v>7</v>
      </c>
      <c r="C40" s="5"/>
      <c r="D40" s="74"/>
      <c r="E40" s="85">
        <f t="shared" si="0"/>
        <v>0</v>
      </c>
      <c r="F40" s="53"/>
      <c r="G40" s="54"/>
      <c r="H40" s="54"/>
      <c r="I40" s="54"/>
      <c r="J40" s="54"/>
      <c r="K40" s="54"/>
      <c r="L40" s="55"/>
      <c r="M40" s="4"/>
    </row>
    <row r="41" spans="2:13">
      <c r="B41" s="7" t="s">
        <v>68</v>
      </c>
      <c r="C41" s="5"/>
      <c r="D41" s="74"/>
      <c r="E41" s="85">
        <f t="shared" si="0"/>
        <v>0</v>
      </c>
      <c r="F41" s="53"/>
      <c r="G41" s="54"/>
      <c r="H41" s="54"/>
      <c r="I41" s="54"/>
      <c r="J41" s="54"/>
      <c r="K41" s="54"/>
      <c r="L41" s="55"/>
      <c r="M41" s="4"/>
    </row>
    <row r="42" spans="2:13">
      <c r="B42" s="7" t="s">
        <v>6</v>
      </c>
      <c r="C42" s="5"/>
      <c r="D42" s="74"/>
      <c r="E42" s="85">
        <f t="shared" si="0"/>
        <v>0</v>
      </c>
      <c r="F42" s="53"/>
      <c r="G42" s="54"/>
      <c r="H42" s="54"/>
      <c r="I42" s="54"/>
      <c r="J42" s="54"/>
      <c r="K42" s="54"/>
      <c r="L42" s="55"/>
      <c r="M42" s="4"/>
    </row>
    <row r="43" spans="2:13">
      <c r="B43" s="7" t="s">
        <v>52</v>
      </c>
      <c r="C43" s="5"/>
      <c r="D43" s="74"/>
      <c r="E43" s="85">
        <f t="shared" si="0"/>
        <v>0</v>
      </c>
      <c r="F43" s="53"/>
      <c r="G43" s="54"/>
      <c r="H43" s="54"/>
      <c r="I43" s="54"/>
      <c r="J43" s="54"/>
      <c r="K43" s="54"/>
      <c r="L43" s="55"/>
      <c r="M43" s="4"/>
    </row>
    <row r="44" spans="2:13">
      <c r="B44" s="7" t="s">
        <v>5</v>
      </c>
      <c r="C44" s="5"/>
      <c r="D44" s="74"/>
      <c r="E44" s="85">
        <f>SUM(F44:L44)</f>
        <v>0</v>
      </c>
      <c r="F44" s="56"/>
      <c r="G44" s="57"/>
      <c r="H44" s="57"/>
      <c r="I44" s="57"/>
      <c r="J44" s="57"/>
      <c r="K44" s="57"/>
      <c r="L44" s="58"/>
      <c r="M44" s="4"/>
    </row>
    <row r="45" spans="2:13">
      <c r="B45" s="7" t="s">
        <v>57</v>
      </c>
      <c r="C45" s="5"/>
      <c r="D45" s="74"/>
      <c r="E45" s="86">
        <v>-1E-4</v>
      </c>
      <c r="F45" s="5"/>
      <c r="G45" s="5"/>
      <c r="H45" s="5"/>
      <c r="I45" s="5"/>
      <c r="J45" s="5"/>
      <c r="K45" s="5"/>
      <c r="L45" s="5"/>
      <c r="M45" s="4"/>
    </row>
    <row r="46" spans="2:13" ht="15.75" thickBot="1">
      <c r="B46" s="8" t="s">
        <v>56</v>
      </c>
      <c r="C46" s="20"/>
      <c r="D46" s="75">
        <f>E46*$D$27</f>
        <v>0</v>
      </c>
      <c r="E46" s="83">
        <f>SUM(E39:E45)</f>
        <v>-1E-4</v>
      </c>
      <c r="F46" s="59">
        <f t="shared" ref="F46:L46" si="1">SUM(F39:F45)</f>
        <v>0</v>
      </c>
      <c r="G46" s="59">
        <f t="shared" si="1"/>
        <v>0</v>
      </c>
      <c r="H46" s="59">
        <f t="shared" si="1"/>
        <v>0</v>
      </c>
      <c r="I46" s="59">
        <f t="shared" si="1"/>
        <v>0</v>
      </c>
      <c r="J46" s="59">
        <f t="shared" si="1"/>
        <v>0</v>
      </c>
      <c r="K46" s="59">
        <f t="shared" si="1"/>
        <v>0</v>
      </c>
      <c r="L46" s="59">
        <f t="shared" si="1"/>
        <v>0</v>
      </c>
      <c r="M46" s="4"/>
    </row>
    <row r="47" spans="2:13" ht="15.75" thickTop="1">
      <c r="B47" s="18"/>
      <c r="C47" s="17"/>
      <c r="D47" s="70"/>
      <c r="E47" s="17"/>
      <c r="F47" s="17"/>
      <c r="G47" s="17"/>
      <c r="H47" s="17"/>
      <c r="I47" s="17"/>
      <c r="J47" s="17"/>
      <c r="K47" s="17"/>
      <c r="L47" s="17"/>
      <c r="M47" s="16"/>
    </row>
    <row r="48" spans="2:13">
      <c r="B48" s="8" t="s">
        <v>3</v>
      </c>
      <c r="C48" s="5"/>
      <c r="D48" s="5"/>
      <c r="E48" s="69" t="s">
        <v>4</v>
      </c>
      <c r="F48" s="5"/>
      <c r="G48" s="5"/>
      <c r="H48" s="5"/>
      <c r="I48" s="5"/>
      <c r="J48" s="5"/>
      <c r="K48" s="5"/>
      <c r="L48" s="5"/>
      <c r="M48" s="4"/>
    </row>
    <row r="49" spans="2:13" ht="15.75" thickBot="1">
      <c r="B49" s="93" t="s">
        <v>72</v>
      </c>
      <c r="C49" s="94"/>
      <c r="D49" s="5"/>
      <c r="E49" s="6"/>
      <c r="F49" s="92" t="str">
        <f>IF(E49=0,"%",E49/D22)</f>
        <v>%</v>
      </c>
      <c r="G49" s="5"/>
      <c r="H49" s="5"/>
      <c r="I49" s="5"/>
      <c r="J49" s="5"/>
      <c r="K49" s="5"/>
      <c r="L49" s="5"/>
      <c r="M49" s="4"/>
    </row>
    <row r="50" spans="2:13" ht="15.75" thickTop="1">
      <c r="B50" s="7" t="s">
        <v>2</v>
      </c>
      <c r="C50" s="5"/>
      <c r="D50" s="5"/>
      <c r="E50" s="77"/>
      <c r="F50" s="5"/>
      <c r="G50" s="5"/>
      <c r="H50" s="5"/>
      <c r="I50" s="5"/>
      <c r="J50" s="5"/>
      <c r="K50" s="5"/>
      <c r="L50" s="5"/>
      <c r="M50" s="4"/>
    </row>
    <row r="51" spans="2:13">
      <c r="B51" s="7" t="s">
        <v>64</v>
      </c>
      <c r="C51" s="5"/>
      <c r="D51" s="5"/>
      <c r="E51" s="87"/>
      <c r="F51" s="92" t="str">
        <f>IF(E50=0,"%",E51/E50)</f>
        <v>%</v>
      </c>
      <c r="G51" s="5"/>
      <c r="H51" s="5"/>
      <c r="I51" s="5"/>
      <c r="J51" s="5"/>
      <c r="K51" s="5"/>
      <c r="L51" s="5"/>
      <c r="M51" s="4"/>
    </row>
    <row r="52" spans="2:13" ht="15.75" thickBot="1">
      <c r="B52" s="7" t="s">
        <v>59</v>
      </c>
      <c r="C52" s="5"/>
      <c r="D52" s="5"/>
      <c r="E52" s="12">
        <f>E50-ABS(E51)</f>
        <v>0</v>
      </c>
      <c r="F52" s="92" t="str">
        <f>IF(E50=0,"%",E52/E50)</f>
        <v>%</v>
      </c>
      <c r="G52" s="5"/>
      <c r="H52" s="5"/>
      <c r="I52" s="5"/>
      <c r="J52" s="5"/>
      <c r="K52" s="5"/>
      <c r="L52" s="5"/>
      <c r="M52" s="4"/>
    </row>
    <row r="53" spans="2:13" ht="15.75" thickTop="1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PE Final</vt:lpstr>
      <vt:lpstr>PE Pilot</vt:lpstr>
      <vt:lpstr>Segregated Mandate</vt:lpstr>
      <vt:lpstr>Pooled Fund</vt:lpstr>
      <vt:lpstr>'PE Final'!Print_Area</vt:lpstr>
      <vt:lpstr>'PE Pilot'!Print_Area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Mercier</dc:creator>
  <cp:lastModifiedBy>Victoria Pereira</cp:lastModifiedBy>
  <cp:lastPrinted>2019-05-20T09:32:28Z</cp:lastPrinted>
  <dcterms:created xsi:type="dcterms:W3CDTF">2018-06-20T12:32:11Z</dcterms:created>
  <dcterms:modified xsi:type="dcterms:W3CDTF">2019-05-20T11:24:54Z</dcterms:modified>
</cp:coreProperties>
</file>